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lic\OneDrive\Masaüstü\"/>
    </mc:Choice>
  </mc:AlternateContent>
  <xr:revisionPtr revIDLastSave="0" documentId="13_ncr:1_{4020603A-01C9-4F6C-8E3B-792B9CC881AF}" xr6:coauthVersionLast="47" xr6:coauthVersionMax="47" xr10:uidLastSave="{00000000-0000-0000-0000-000000000000}"/>
  <bookViews>
    <workbookView xWindow="-108" yWindow="-108" windowWidth="23256" windowHeight="12456" xr2:uid="{873E2998-40F2-47CD-93EE-467DE2F68D0E}"/>
  </bookViews>
  <sheets>
    <sheet name="TEKLİF" sheetId="1" r:id="rId1"/>
  </sheets>
  <externalReferences>
    <externalReference r:id="rId2"/>
    <externalReference r:id="rId3"/>
    <externalReference r:id="rId4"/>
    <externalReference r:id="rId5"/>
  </externalReferences>
  <definedNames>
    <definedName name="_ecz5">#REF!</definedName>
    <definedName name="_KDV1">'[1]TAŞINIR İŞ. F.'!$BA$260</definedName>
    <definedName name="_KDV2">'[1]TAŞINIR İŞ. F.'!$AZ$260</definedName>
    <definedName name="A">#REF!</definedName>
    <definedName name="ADM">[2]örnek2!#REF!</definedName>
    <definedName name="BG">#REF!</definedName>
    <definedName name="CTT">[2]örnek2!#REF!</definedName>
    <definedName name="DENE">'[3]tahakkuk müzekkeresi_1'!#REF!</definedName>
    <definedName name="EMANET">'[1]VERİ GİRİŞİ'!$K$35</definedName>
    <definedName name="GTD">[2]örnek2!#REF!</definedName>
    <definedName name="GTM">[2]örnek2!#REF!</definedName>
    <definedName name="j">#REF!</definedName>
    <definedName name="KARAR">'[1]VERİ GİRİŞİ'!$K$34</definedName>
    <definedName name="katsayı">#REF!</definedName>
    <definedName name="KÇTM">[2]örnek2!#REF!</definedName>
    <definedName name="KDV">'[1]TAŞINIR İŞ. F.'!$AY$260</definedName>
    <definedName name="Kİ">#REF!</definedName>
    <definedName name="KİK">[2]örnek2!#REF!</definedName>
    <definedName name="malzeme">'[1]TAŞINIR İŞ. F.'!$AB$271</definedName>
    <definedName name="OCAK">'[4]Ver.İnd.Bord.'!#REF!</definedName>
    <definedName name="SDİHM">[2]örnek2!#REF!</definedName>
    <definedName name="SHCT">#REF!</definedName>
    <definedName name="SHDT">#REF!</definedName>
    <definedName name="SİMGE">#REF!</definedName>
    <definedName name="tarih2">'[1]Piyasa Fiyat Ar.Tut.'!$D$128</definedName>
    <definedName name="_xlnm.Print_Area" localSheetId="0">TEKLİF!$B$3:$R$144</definedName>
    <definedName name="YAZI">TEKLİF!$AO$288</definedName>
    <definedName name="YAZI2">TEKLİF!$AO$259</definedName>
    <definedName name="Z_0BA358E9_B725_450D_824D_EC5B6D139E0F_.wvu.Cols" localSheetId="0" hidden="1">TEKLİF!$S:$T</definedName>
    <definedName name="Z_0BA358E9_B725_450D_824D_EC5B6D139E0F_.wvu.PrintArea" localSheetId="0" hidden="1">TEKLİF!$B$2:$U$155</definedName>
    <definedName name="Z_72A72B41_5A05_42E2_A7F6_A15DDD443F90_.wvu.Cols" localSheetId="0" hidden="1">TEKLİF!$U:$IU</definedName>
    <definedName name="Z_72A72B41_5A05_42E2_A7F6_A15DDD443F90_.wvu.PrintArea" localSheetId="0" hidden="1">TEKLİF!$B$3:$R$144</definedName>
    <definedName name="Z_72A72B41_5A05_42E2_A7F6_A15DDD443F90_.wvu.Rows" localSheetId="0" hidden="1">TEKLİF!$292:$65536,TEKLİF!$11:$11,TEKLİF!$14:$14,TEKLİF!$16:$18,TEKLİF!$57:$126,TEKLİF!$216:$291</definedName>
    <definedName name="Z_95D0C6C0_F15D_449A_B6BA_3466C2F1E3FF_.wvu.Cols" localSheetId="0" hidden="1">TEKLİF!$U:$IU</definedName>
    <definedName name="Z_95D0C6C0_F15D_449A_B6BA_3466C2F1E3FF_.wvu.PrintArea" localSheetId="0" hidden="1">TEKLİF!$B$3:$R$144</definedName>
    <definedName name="Z_95D0C6C0_F15D_449A_B6BA_3466C2F1E3FF_.wvu.Rows" localSheetId="0" hidden="1">TEKLİF!$292:$65536,TEKLİF!$11:$11,TEKLİF!$14:$14,TEKLİF!$16:$18,TEKLİF!$216:$291</definedName>
    <definedName name="Z_A1954527_2DFE_4017_9FAC_69962BC682E3_.wvu.PrintArea" localSheetId="0" hidden="1">TEKLİF!$A$3:$R$144</definedName>
    <definedName name="Z_A1954527_2DFE_4017_9FAC_69962BC682E3_.wvu.Rows" localSheetId="0" hidden="1">TEKLİF!$298:$65536,TEKLİF!$11:$11,TEKLİF!$14:$14,TEKLİF!$16:$17,TEKLİF!$24:$24,TEKLİF!$147:$297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285" i="1" l="1"/>
  <c r="AQ285" i="1"/>
  <c r="AS285" i="1" s="1"/>
  <c r="AO271" i="1"/>
  <c r="AO272" i="1" s="1"/>
  <c r="AQ264" i="1"/>
  <c r="AR256" i="1"/>
  <c r="AQ256" i="1"/>
  <c r="AS256" i="1" s="1"/>
  <c r="AT252" i="1"/>
  <c r="AT251" i="1"/>
  <c r="AQ235" i="1"/>
  <c r="AO242" i="1" s="1"/>
  <c r="B137" i="1"/>
  <c r="M135" i="1"/>
  <c r="M134" i="1"/>
  <c r="M133" i="1"/>
  <c r="M132" i="1"/>
  <c r="M131" i="1"/>
  <c r="M130" i="1"/>
  <c r="M129" i="1"/>
  <c r="O126" i="1"/>
  <c r="Q126" i="1" s="1"/>
  <c r="N126" i="1"/>
  <c r="I126" i="1"/>
  <c r="C126" i="1"/>
  <c r="B126" i="1"/>
  <c r="O125" i="1"/>
  <c r="Q125" i="1" s="1"/>
  <c r="N125" i="1"/>
  <c r="I125" i="1"/>
  <c r="C125" i="1"/>
  <c r="A125" i="1" s="1"/>
  <c r="B125" i="1"/>
  <c r="O124" i="1"/>
  <c r="Q124" i="1" s="1"/>
  <c r="N124" i="1"/>
  <c r="I124" i="1"/>
  <c r="C124" i="1"/>
  <c r="A124" i="1" s="1"/>
  <c r="B124" i="1"/>
  <c r="Q123" i="1"/>
  <c r="O123" i="1"/>
  <c r="N123" i="1"/>
  <c r="I123" i="1"/>
  <c r="C123" i="1"/>
  <c r="B123" i="1"/>
  <c r="A123" i="1"/>
  <c r="O122" i="1"/>
  <c r="Q122" i="1" s="1"/>
  <c r="N122" i="1"/>
  <c r="I122" i="1"/>
  <c r="C122" i="1"/>
  <c r="A122" i="1" s="1"/>
  <c r="B122" i="1"/>
  <c r="Q121" i="1"/>
  <c r="O121" i="1"/>
  <c r="N121" i="1"/>
  <c r="I121" i="1"/>
  <c r="C121" i="1"/>
  <c r="A121" i="1" s="1"/>
  <c r="B121" i="1"/>
  <c r="O120" i="1"/>
  <c r="Q120" i="1" s="1"/>
  <c r="N120" i="1"/>
  <c r="I120" i="1"/>
  <c r="C120" i="1"/>
  <c r="B120" i="1"/>
  <c r="A120" i="1"/>
  <c r="O119" i="1"/>
  <c r="Q119" i="1" s="1"/>
  <c r="N119" i="1"/>
  <c r="I119" i="1"/>
  <c r="C119" i="1"/>
  <c r="B119" i="1"/>
  <c r="A119" i="1"/>
  <c r="Q118" i="1"/>
  <c r="O118" i="1"/>
  <c r="N118" i="1"/>
  <c r="I118" i="1"/>
  <c r="C118" i="1"/>
  <c r="A118" i="1" s="1"/>
  <c r="B118" i="1"/>
  <c r="O117" i="1"/>
  <c r="Q117" i="1" s="1"/>
  <c r="N117" i="1"/>
  <c r="I117" i="1"/>
  <c r="C117" i="1"/>
  <c r="A117" i="1" s="1"/>
  <c r="B117" i="1"/>
  <c r="O116" i="1"/>
  <c r="Q116" i="1" s="1"/>
  <c r="N116" i="1"/>
  <c r="I116" i="1"/>
  <c r="C116" i="1"/>
  <c r="A116" i="1" s="1"/>
  <c r="B116" i="1"/>
  <c r="Q115" i="1"/>
  <c r="O115" i="1"/>
  <c r="N115" i="1"/>
  <c r="I115" i="1"/>
  <c r="C115" i="1"/>
  <c r="B115" i="1"/>
  <c r="A115" i="1"/>
  <c r="O114" i="1"/>
  <c r="Q114" i="1" s="1"/>
  <c r="N114" i="1"/>
  <c r="I114" i="1"/>
  <c r="C114" i="1"/>
  <c r="A114" i="1" s="1"/>
  <c r="B114" i="1"/>
  <c r="Q113" i="1"/>
  <c r="O113" i="1"/>
  <c r="N113" i="1"/>
  <c r="I113" i="1"/>
  <c r="C113" i="1"/>
  <c r="A113" i="1" s="1"/>
  <c r="B113" i="1"/>
  <c r="O112" i="1"/>
  <c r="Q112" i="1" s="1"/>
  <c r="N112" i="1"/>
  <c r="I112" i="1"/>
  <c r="C112" i="1"/>
  <c r="B112" i="1"/>
  <c r="A112" i="1"/>
  <c r="O111" i="1"/>
  <c r="Q111" i="1" s="1"/>
  <c r="N111" i="1"/>
  <c r="I111" i="1"/>
  <c r="C111" i="1"/>
  <c r="B111" i="1"/>
  <c r="A111" i="1"/>
  <c r="Q110" i="1"/>
  <c r="O110" i="1"/>
  <c r="N110" i="1"/>
  <c r="I110" i="1"/>
  <c r="C110" i="1"/>
  <c r="A110" i="1" s="1"/>
  <c r="B110" i="1"/>
  <c r="O109" i="1"/>
  <c r="Q109" i="1" s="1"/>
  <c r="N109" i="1"/>
  <c r="I109" i="1"/>
  <c r="C109" i="1"/>
  <c r="A109" i="1" s="1"/>
  <c r="B109" i="1"/>
  <c r="O108" i="1"/>
  <c r="Q108" i="1" s="1"/>
  <c r="N108" i="1"/>
  <c r="I108" i="1"/>
  <c r="C108" i="1"/>
  <c r="A108" i="1" s="1"/>
  <c r="B108" i="1"/>
  <c r="Q107" i="1"/>
  <c r="O107" i="1"/>
  <c r="N107" i="1"/>
  <c r="I107" i="1"/>
  <c r="C107" i="1"/>
  <c r="B107" i="1"/>
  <c r="A107" i="1"/>
  <c r="O106" i="1"/>
  <c r="Q106" i="1" s="1"/>
  <c r="N106" i="1"/>
  <c r="I106" i="1"/>
  <c r="C106" i="1"/>
  <c r="A106" i="1" s="1"/>
  <c r="B106" i="1"/>
  <c r="Q105" i="1"/>
  <c r="O105" i="1"/>
  <c r="N105" i="1"/>
  <c r="I105" i="1"/>
  <c r="C105" i="1"/>
  <c r="A105" i="1" s="1"/>
  <c r="B105" i="1"/>
  <c r="O104" i="1"/>
  <c r="Q104" i="1" s="1"/>
  <c r="N104" i="1"/>
  <c r="I104" i="1"/>
  <c r="C104" i="1"/>
  <c r="B104" i="1"/>
  <c r="A104" i="1"/>
  <c r="O103" i="1"/>
  <c r="Q103" i="1" s="1"/>
  <c r="N103" i="1"/>
  <c r="I103" i="1"/>
  <c r="C103" i="1"/>
  <c r="B103" i="1"/>
  <c r="A103" i="1"/>
  <c r="Q102" i="1"/>
  <c r="O102" i="1"/>
  <c r="N102" i="1"/>
  <c r="I102" i="1"/>
  <c r="C102" i="1"/>
  <c r="A102" i="1" s="1"/>
  <c r="B102" i="1"/>
  <c r="O101" i="1"/>
  <c r="Q101" i="1" s="1"/>
  <c r="N101" i="1"/>
  <c r="I101" i="1"/>
  <c r="C101" i="1"/>
  <c r="A101" i="1" s="1"/>
  <c r="B101" i="1"/>
  <c r="O100" i="1"/>
  <c r="Q100" i="1" s="1"/>
  <c r="N100" i="1"/>
  <c r="I100" i="1"/>
  <c r="C100" i="1"/>
  <c r="A100" i="1" s="1"/>
  <c r="B100" i="1"/>
  <c r="Q99" i="1"/>
  <c r="O99" i="1"/>
  <c r="N99" i="1"/>
  <c r="I99" i="1"/>
  <c r="C99" i="1"/>
  <c r="B99" i="1"/>
  <c r="A99" i="1"/>
  <c r="O98" i="1"/>
  <c r="Q98" i="1" s="1"/>
  <c r="N98" i="1"/>
  <c r="I98" i="1"/>
  <c r="C98" i="1"/>
  <c r="A98" i="1" s="1"/>
  <c r="B98" i="1"/>
  <c r="Q97" i="1"/>
  <c r="O97" i="1"/>
  <c r="N97" i="1"/>
  <c r="I97" i="1"/>
  <c r="C97" i="1"/>
  <c r="A97" i="1" s="1"/>
  <c r="B97" i="1"/>
  <c r="O96" i="1"/>
  <c r="Q96" i="1" s="1"/>
  <c r="N96" i="1"/>
  <c r="I96" i="1"/>
  <c r="C96" i="1"/>
  <c r="B96" i="1"/>
  <c r="A96" i="1"/>
  <c r="O95" i="1"/>
  <c r="Q95" i="1" s="1"/>
  <c r="N95" i="1"/>
  <c r="I95" i="1"/>
  <c r="C95" i="1"/>
  <c r="B95" i="1"/>
  <c r="A95" i="1"/>
  <c r="Q94" i="1"/>
  <c r="O94" i="1"/>
  <c r="N94" i="1"/>
  <c r="I94" i="1"/>
  <c r="C94" i="1"/>
  <c r="A94" i="1" s="1"/>
  <c r="B94" i="1"/>
  <c r="O93" i="1"/>
  <c r="Q93" i="1" s="1"/>
  <c r="N93" i="1"/>
  <c r="I93" i="1"/>
  <c r="C93" i="1"/>
  <c r="A93" i="1" s="1"/>
  <c r="B93" i="1"/>
  <c r="O92" i="1"/>
  <c r="Q92" i="1" s="1"/>
  <c r="N92" i="1"/>
  <c r="I92" i="1"/>
  <c r="C92" i="1"/>
  <c r="A92" i="1" s="1"/>
  <c r="B92" i="1"/>
  <c r="Q91" i="1"/>
  <c r="O91" i="1"/>
  <c r="N91" i="1"/>
  <c r="I91" i="1"/>
  <c r="C91" i="1"/>
  <c r="B91" i="1"/>
  <c r="A91" i="1"/>
  <c r="O90" i="1"/>
  <c r="Q90" i="1" s="1"/>
  <c r="N90" i="1"/>
  <c r="I90" i="1"/>
  <c r="C90" i="1"/>
  <c r="A90" i="1" s="1"/>
  <c r="B90" i="1"/>
  <c r="Q89" i="1"/>
  <c r="O89" i="1"/>
  <c r="N89" i="1"/>
  <c r="I89" i="1"/>
  <c r="C89" i="1"/>
  <c r="A89" i="1" s="1"/>
  <c r="B89" i="1"/>
  <c r="O88" i="1"/>
  <c r="Q88" i="1" s="1"/>
  <c r="N88" i="1"/>
  <c r="I88" i="1"/>
  <c r="C88" i="1"/>
  <c r="B88" i="1"/>
  <c r="A88" i="1"/>
  <c r="O87" i="1"/>
  <c r="Q87" i="1" s="1"/>
  <c r="N87" i="1"/>
  <c r="I87" i="1"/>
  <c r="C87" i="1"/>
  <c r="B87" i="1"/>
  <c r="A87" i="1"/>
  <c r="Q86" i="1"/>
  <c r="O86" i="1"/>
  <c r="N86" i="1"/>
  <c r="I86" i="1"/>
  <c r="C86" i="1"/>
  <c r="A86" i="1" s="1"/>
  <c r="B86" i="1"/>
  <c r="O85" i="1"/>
  <c r="Q85" i="1" s="1"/>
  <c r="N85" i="1"/>
  <c r="I85" i="1"/>
  <c r="C85" i="1"/>
  <c r="A85" i="1" s="1"/>
  <c r="B85" i="1"/>
  <c r="O84" i="1"/>
  <c r="Q84" i="1" s="1"/>
  <c r="N84" i="1"/>
  <c r="I84" i="1"/>
  <c r="C84" i="1"/>
  <c r="A84" i="1" s="1"/>
  <c r="B84" i="1"/>
  <c r="Q83" i="1"/>
  <c r="O83" i="1"/>
  <c r="N83" i="1"/>
  <c r="I83" i="1"/>
  <c r="C83" i="1"/>
  <c r="B83" i="1"/>
  <c r="A83" i="1"/>
  <c r="O82" i="1"/>
  <c r="Q82" i="1" s="1"/>
  <c r="N82" i="1"/>
  <c r="I82" i="1"/>
  <c r="C82" i="1"/>
  <c r="A82" i="1" s="1"/>
  <c r="B82" i="1"/>
  <c r="Q81" i="1"/>
  <c r="O81" i="1"/>
  <c r="N81" i="1"/>
  <c r="I81" i="1"/>
  <c r="C81" i="1"/>
  <c r="A81" i="1" s="1"/>
  <c r="B81" i="1"/>
  <c r="O80" i="1"/>
  <c r="Q80" i="1" s="1"/>
  <c r="N80" i="1"/>
  <c r="I80" i="1"/>
  <c r="C80" i="1"/>
  <c r="B80" i="1"/>
  <c r="A80" i="1"/>
  <c r="O79" i="1"/>
  <c r="Q79" i="1" s="1"/>
  <c r="N79" i="1"/>
  <c r="I79" i="1"/>
  <c r="C79" i="1"/>
  <c r="B79" i="1"/>
  <c r="A79" i="1"/>
  <c r="Q78" i="1"/>
  <c r="O78" i="1"/>
  <c r="N78" i="1"/>
  <c r="I78" i="1"/>
  <c r="C78" i="1"/>
  <c r="A78" i="1" s="1"/>
  <c r="B78" i="1"/>
  <c r="O77" i="1"/>
  <c r="Q77" i="1" s="1"/>
  <c r="N77" i="1"/>
  <c r="I77" i="1"/>
  <c r="C77" i="1"/>
  <c r="A77" i="1" s="1"/>
  <c r="B77" i="1"/>
  <c r="O76" i="1"/>
  <c r="Q76" i="1" s="1"/>
  <c r="N76" i="1"/>
  <c r="I76" i="1"/>
  <c r="C76" i="1"/>
  <c r="A76" i="1" s="1"/>
  <c r="B76" i="1"/>
  <c r="Q75" i="1"/>
  <c r="O75" i="1"/>
  <c r="N75" i="1"/>
  <c r="I75" i="1"/>
  <c r="C75" i="1"/>
  <c r="B75" i="1"/>
  <c r="A75" i="1"/>
  <c r="O74" i="1"/>
  <c r="Q74" i="1" s="1"/>
  <c r="N74" i="1"/>
  <c r="I74" i="1"/>
  <c r="C74" i="1"/>
  <c r="A74" i="1" s="1"/>
  <c r="B74" i="1"/>
  <c r="Q73" i="1"/>
  <c r="O73" i="1"/>
  <c r="N73" i="1"/>
  <c r="I73" i="1"/>
  <c r="C73" i="1"/>
  <c r="A73" i="1" s="1"/>
  <c r="B73" i="1"/>
  <c r="O72" i="1"/>
  <c r="Q72" i="1" s="1"/>
  <c r="N72" i="1"/>
  <c r="I72" i="1"/>
  <c r="C72" i="1"/>
  <c r="B72" i="1"/>
  <c r="A72" i="1"/>
  <c r="O71" i="1"/>
  <c r="Q71" i="1" s="1"/>
  <c r="N71" i="1"/>
  <c r="I71" i="1"/>
  <c r="C71" i="1"/>
  <c r="B71" i="1"/>
  <c r="A71" i="1"/>
  <c r="Q70" i="1"/>
  <c r="O70" i="1"/>
  <c r="N70" i="1"/>
  <c r="I70" i="1"/>
  <c r="C70" i="1"/>
  <c r="B70" i="1"/>
  <c r="A70" i="1"/>
  <c r="O69" i="1"/>
  <c r="Q69" i="1" s="1"/>
  <c r="N69" i="1"/>
  <c r="I69" i="1"/>
  <c r="C69" i="1"/>
  <c r="A69" i="1" s="1"/>
  <c r="B69" i="1"/>
  <c r="O68" i="1"/>
  <c r="Q68" i="1" s="1"/>
  <c r="N68" i="1"/>
  <c r="I68" i="1"/>
  <c r="C68" i="1"/>
  <c r="A68" i="1" s="1"/>
  <c r="B68" i="1"/>
  <c r="Q67" i="1"/>
  <c r="O67" i="1"/>
  <c r="N67" i="1"/>
  <c r="I67" i="1"/>
  <c r="C67" i="1"/>
  <c r="B67" i="1"/>
  <c r="A67" i="1"/>
  <c r="O66" i="1"/>
  <c r="Q66" i="1" s="1"/>
  <c r="N66" i="1"/>
  <c r="I66" i="1"/>
  <c r="C66" i="1"/>
  <c r="A66" i="1" s="1"/>
  <c r="B66" i="1"/>
  <c r="Q65" i="1"/>
  <c r="O65" i="1"/>
  <c r="N65" i="1"/>
  <c r="I65" i="1"/>
  <c r="C65" i="1"/>
  <c r="A65" i="1" s="1"/>
  <c r="B65" i="1"/>
  <c r="O64" i="1"/>
  <c r="Q64" i="1" s="1"/>
  <c r="N64" i="1"/>
  <c r="I64" i="1"/>
  <c r="C64" i="1"/>
  <c r="B64" i="1"/>
  <c r="A64" i="1"/>
  <c r="O63" i="1"/>
  <c r="Q63" i="1" s="1"/>
  <c r="N63" i="1"/>
  <c r="I63" i="1"/>
  <c r="C63" i="1"/>
  <c r="B63" i="1"/>
  <c r="A63" i="1"/>
  <c r="Q62" i="1"/>
  <c r="O62" i="1"/>
  <c r="N62" i="1"/>
  <c r="I62" i="1"/>
  <c r="C62" i="1"/>
  <c r="B62" i="1"/>
  <c r="A62" i="1"/>
  <c r="O61" i="1"/>
  <c r="Q61" i="1" s="1"/>
  <c r="N61" i="1"/>
  <c r="I61" i="1"/>
  <c r="C61" i="1"/>
  <c r="A61" i="1" s="1"/>
  <c r="B61" i="1"/>
  <c r="O60" i="1"/>
  <c r="Q60" i="1" s="1"/>
  <c r="N60" i="1"/>
  <c r="I60" i="1"/>
  <c r="C60" i="1"/>
  <c r="A60" i="1" s="1"/>
  <c r="B60" i="1"/>
  <c r="Q59" i="1"/>
  <c r="O59" i="1"/>
  <c r="N59" i="1"/>
  <c r="I59" i="1"/>
  <c r="C59" i="1"/>
  <c r="B59" i="1"/>
  <c r="A59" i="1"/>
  <c r="O58" i="1"/>
  <c r="Q58" i="1" s="1"/>
  <c r="N58" i="1"/>
  <c r="I58" i="1"/>
  <c r="C58" i="1"/>
  <c r="A58" i="1" s="1"/>
  <c r="B58" i="1"/>
  <c r="Q57" i="1"/>
  <c r="O57" i="1"/>
  <c r="N57" i="1"/>
  <c r="I57" i="1"/>
  <c r="C57" i="1"/>
  <c r="A57" i="1" s="1"/>
  <c r="B57" i="1"/>
  <c r="O56" i="1"/>
  <c r="Q56" i="1" s="1"/>
  <c r="N56" i="1"/>
  <c r="I56" i="1"/>
  <c r="C56" i="1"/>
  <c r="B56" i="1"/>
  <c r="A56" i="1"/>
  <c r="O55" i="1"/>
  <c r="Q55" i="1" s="1"/>
  <c r="N55" i="1"/>
  <c r="I55" i="1"/>
  <c r="C55" i="1"/>
  <c r="B55" i="1"/>
  <c r="A55" i="1"/>
  <c r="Q54" i="1"/>
  <c r="O54" i="1"/>
  <c r="N54" i="1"/>
  <c r="I54" i="1"/>
  <c r="C54" i="1"/>
  <c r="B54" i="1"/>
  <c r="A54" i="1"/>
  <c r="O53" i="1"/>
  <c r="Q53" i="1" s="1"/>
  <c r="N53" i="1"/>
  <c r="I53" i="1"/>
  <c r="C53" i="1"/>
  <c r="A53" i="1" s="1"/>
  <c r="B53" i="1"/>
  <c r="O52" i="1"/>
  <c r="Q52" i="1" s="1"/>
  <c r="N52" i="1"/>
  <c r="I52" i="1"/>
  <c r="C52" i="1"/>
  <c r="A52" i="1" s="1"/>
  <c r="B52" i="1"/>
  <c r="Q51" i="1"/>
  <c r="O51" i="1"/>
  <c r="N51" i="1"/>
  <c r="I51" i="1"/>
  <c r="C51" i="1"/>
  <c r="B51" i="1"/>
  <c r="A51" i="1"/>
  <c r="O50" i="1"/>
  <c r="Q50" i="1" s="1"/>
  <c r="N50" i="1"/>
  <c r="I50" i="1"/>
  <c r="C50" i="1"/>
  <c r="A50" i="1" s="1"/>
  <c r="B50" i="1"/>
  <c r="Q49" i="1"/>
  <c r="O49" i="1"/>
  <c r="N49" i="1"/>
  <c r="I49" i="1"/>
  <c r="C49" i="1"/>
  <c r="A49" i="1" s="1"/>
  <c r="B49" i="1"/>
  <c r="O48" i="1"/>
  <c r="Q48" i="1" s="1"/>
  <c r="N48" i="1"/>
  <c r="I48" i="1"/>
  <c r="C48" i="1"/>
  <c r="B48" i="1"/>
  <c r="A48" i="1"/>
  <c r="O47" i="1"/>
  <c r="Q47" i="1" s="1"/>
  <c r="N47" i="1"/>
  <c r="I47" i="1"/>
  <c r="C47" i="1"/>
  <c r="B47" i="1"/>
  <c r="A47" i="1"/>
  <c r="Q46" i="1"/>
  <c r="O46" i="1"/>
  <c r="N46" i="1"/>
  <c r="I46" i="1"/>
  <c r="C46" i="1"/>
  <c r="B46" i="1"/>
  <c r="A46" i="1"/>
  <c r="O45" i="1"/>
  <c r="Q45" i="1" s="1"/>
  <c r="N45" i="1"/>
  <c r="I45" i="1"/>
  <c r="C45" i="1"/>
  <c r="A45" i="1" s="1"/>
  <c r="B45" i="1"/>
  <c r="O44" i="1"/>
  <c r="Q44" i="1" s="1"/>
  <c r="N44" i="1"/>
  <c r="I44" i="1"/>
  <c r="C44" i="1"/>
  <c r="A44" i="1" s="1"/>
  <c r="B44" i="1"/>
  <c r="O43" i="1"/>
  <c r="Q43" i="1" s="1"/>
  <c r="N43" i="1"/>
  <c r="I43" i="1"/>
  <c r="C43" i="1"/>
  <c r="B43" i="1"/>
  <c r="A43" i="1"/>
  <c r="O42" i="1"/>
  <c r="Q42" i="1" s="1"/>
  <c r="N42" i="1"/>
  <c r="I42" i="1"/>
  <c r="C42" i="1"/>
  <c r="A42" i="1" s="1"/>
  <c r="B42" i="1"/>
  <c r="Q41" i="1"/>
  <c r="O41" i="1"/>
  <c r="N41" i="1"/>
  <c r="I41" i="1"/>
  <c r="C41" i="1"/>
  <c r="A41" i="1" s="1"/>
  <c r="B41" i="1"/>
  <c r="O40" i="1"/>
  <c r="Q40" i="1" s="1"/>
  <c r="N40" i="1"/>
  <c r="I40" i="1"/>
  <c r="C40" i="1"/>
  <c r="B40" i="1"/>
  <c r="A40" i="1"/>
  <c r="O39" i="1"/>
  <c r="Q39" i="1" s="1"/>
  <c r="N39" i="1"/>
  <c r="I39" i="1"/>
  <c r="C39" i="1"/>
  <c r="B39" i="1"/>
  <c r="A39" i="1"/>
  <c r="Q38" i="1"/>
  <c r="O38" i="1"/>
  <c r="N38" i="1"/>
  <c r="I38" i="1"/>
  <c r="C38" i="1"/>
  <c r="B38" i="1"/>
  <c r="A38" i="1"/>
  <c r="O37" i="1"/>
  <c r="Q37" i="1" s="1"/>
  <c r="N37" i="1"/>
  <c r="I37" i="1"/>
  <c r="C37" i="1"/>
  <c r="A37" i="1" s="1"/>
  <c r="B37" i="1"/>
  <c r="O36" i="1"/>
  <c r="Q36" i="1" s="1"/>
  <c r="N36" i="1"/>
  <c r="I36" i="1"/>
  <c r="C36" i="1"/>
  <c r="B36" i="1"/>
  <c r="A36" i="1"/>
  <c r="O35" i="1"/>
  <c r="Q35" i="1" s="1"/>
  <c r="N35" i="1"/>
  <c r="I35" i="1"/>
  <c r="C35" i="1"/>
  <c r="B35" i="1"/>
  <c r="A35" i="1"/>
  <c r="O34" i="1"/>
  <c r="Q34" i="1" s="1"/>
  <c r="N34" i="1"/>
  <c r="I34" i="1"/>
  <c r="C34" i="1"/>
  <c r="A34" i="1" s="1"/>
  <c r="B34" i="1"/>
  <c r="Q33" i="1"/>
  <c r="O33" i="1"/>
  <c r="N33" i="1"/>
  <c r="I33" i="1"/>
  <c r="C33" i="1"/>
  <c r="A33" i="1" s="1"/>
  <c r="B33" i="1"/>
  <c r="O32" i="1"/>
  <c r="Q32" i="1" s="1"/>
  <c r="N32" i="1"/>
  <c r="I32" i="1"/>
  <c r="C32" i="1"/>
  <c r="B32" i="1"/>
  <c r="A32" i="1"/>
  <c r="Q31" i="1"/>
  <c r="O31" i="1"/>
  <c r="N31" i="1"/>
  <c r="I31" i="1"/>
  <c r="C31" i="1"/>
  <c r="A31" i="1" s="1"/>
  <c r="B31" i="1"/>
  <c r="Q30" i="1"/>
  <c r="O30" i="1"/>
  <c r="N30" i="1"/>
  <c r="I30" i="1"/>
  <c r="C30" i="1"/>
  <c r="B30" i="1"/>
  <c r="A30" i="1"/>
  <c r="O29" i="1"/>
  <c r="Q29" i="1" s="1"/>
  <c r="N29" i="1"/>
  <c r="I29" i="1"/>
  <c r="C29" i="1"/>
  <c r="A29" i="1" s="1"/>
  <c r="B29" i="1"/>
  <c r="Q28" i="1"/>
  <c r="O28" i="1"/>
  <c r="N28" i="1"/>
  <c r="I28" i="1"/>
  <c r="C28" i="1"/>
  <c r="B28" i="1"/>
  <c r="A28" i="1"/>
  <c r="O27" i="1"/>
  <c r="Q27" i="1" s="1"/>
  <c r="N27" i="1"/>
  <c r="I27" i="1"/>
  <c r="C27" i="1"/>
  <c r="B27" i="1"/>
  <c r="A27" i="1"/>
  <c r="I26" i="1"/>
  <c r="C26" i="1"/>
  <c r="B25" i="1"/>
  <c r="P23" i="1"/>
  <c r="K23" i="1"/>
  <c r="B23" i="1"/>
  <c r="P22" i="1"/>
  <c r="K22" i="1"/>
  <c r="B22" i="1"/>
  <c r="P21" i="1"/>
  <c r="K21" i="1"/>
  <c r="B21" i="1"/>
  <c r="Q8" i="1"/>
  <c r="E8" i="1"/>
  <c r="B6" i="1"/>
  <c r="B5" i="1"/>
  <c r="T4" i="1"/>
  <c r="B4" i="1"/>
  <c r="T3" i="1"/>
  <c r="B3" i="1"/>
  <c r="T2" i="1"/>
  <c r="P2" i="1"/>
  <c r="N2" i="1"/>
  <c r="I2" i="1"/>
  <c r="B2" i="1"/>
  <c r="Q127" i="1" l="1"/>
  <c r="AR272" i="1"/>
  <c r="AQ272" i="1"/>
  <c r="AS272" i="1"/>
  <c r="AO243" i="1"/>
  <c r="AS244" i="1"/>
  <c r="AO244" i="1"/>
  <c r="AO273" i="1"/>
  <c r="AS273" i="1"/>
  <c r="AO245" i="1" l="1"/>
  <c r="AR244" i="1"/>
  <c r="AQ244" i="1"/>
  <c r="AQ243" i="1"/>
  <c r="AS243" i="1"/>
  <c r="AR243" i="1"/>
  <c r="AO274" i="1"/>
  <c r="AR273" i="1"/>
  <c r="AQ273" i="1"/>
  <c r="AQ245" i="1" l="1"/>
  <c r="AS245" i="1" s="1"/>
  <c r="AT246" i="1" s="1"/>
  <c r="AO246" i="1"/>
  <c r="AR245" i="1"/>
  <c r="AR274" i="1"/>
  <c r="AQ274" i="1"/>
  <c r="AS274" i="1" s="1"/>
  <c r="AO275" i="1"/>
  <c r="AO276" i="1" l="1"/>
  <c r="AR275" i="1"/>
  <c r="AQ275" i="1"/>
  <c r="AS276" i="1"/>
  <c r="AT275" i="1"/>
  <c r="AO247" i="1"/>
  <c r="AR246" i="1"/>
  <c r="AQ246" i="1"/>
  <c r="AS246" i="1" s="1"/>
  <c r="AS247" i="1"/>
  <c r="AO248" i="1" l="1"/>
  <c r="AR247" i="1"/>
  <c r="AQ247" i="1"/>
  <c r="AS275" i="1"/>
  <c r="AQ276" i="1"/>
  <c r="AR276" i="1"/>
  <c r="AO277" i="1"/>
  <c r="AO278" i="1" l="1"/>
  <c r="AR277" i="1"/>
  <c r="AQ277" i="1"/>
  <c r="AS277" i="1" s="1"/>
  <c r="AT278" i="1" s="1"/>
  <c r="AO249" i="1"/>
  <c r="AR248" i="1"/>
  <c r="AQ248" i="1"/>
  <c r="AS248" i="1" s="1"/>
  <c r="AT249" i="1" l="1"/>
  <c r="AS250" i="1"/>
  <c r="AO250" i="1"/>
  <c r="AR249" i="1"/>
  <c r="AQ249" i="1"/>
  <c r="AQ278" i="1"/>
  <c r="AR278" i="1"/>
  <c r="AS279" i="1"/>
  <c r="AO279" i="1"/>
  <c r="AR250" i="1" l="1"/>
  <c r="AQ250" i="1"/>
  <c r="AO251" i="1"/>
  <c r="AS249" i="1"/>
  <c r="AO258" i="1" s="1"/>
  <c r="AQ258" i="1" s="1"/>
  <c r="AO280" i="1"/>
  <c r="AR279" i="1"/>
  <c r="AQ279" i="1"/>
  <c r="AS278" i="1"/>
  <c r="AO287" i="1" s="1"/>
  <c r="AQ287" i="1" s="1"/>
  <c r="AO252" i="1" l="1"/>
  <c r="AR251" i="1"/>
  <c r="AQ251" i="1"/>
  <c r="AS251" i="1" s="1"/>
  <c r="AO281" i="1"/>
  <c r="AQ280" i="1"/>
  <c r="AR280" i="1"/>
  <c r="AS280" i="1" l="1"/>
  <c r="AO282" i="1"/>
  <c r="AR281" i="1"/>
  <c r="AQ281" i="1"/>
  <c r="AR252" i="1"/>
  <c r="AQ252" i="1"/>
  <c r="AS252" i="1" s="1"/>
  <c r="AP258" i="1" s="1"/>
  <c r="AR258" i="1" s="1"/>
  <c r="AO259" i="1" s="1"/>
  <c r="AO253" i="1"/>
  <c r="AS281" i="1" l="1"/>
  <c r="AP287" i="1"/>
  <c r="AR287" i="1" s="1"/>
  <c r="AO28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Musa</author>
    <author>mozturk12</author>
    <author>Malmüdürü  Musa  ÖZTÜRK</author>
  </authors>
  <commentList>
    <comment ref="I12" authorId="0" shapeId="0" xr:uid="{82BA3162-81D2-433D-B150-ADEBC8E7F833}">
      <text>
        <r>
          <rPr>
            <b/>
            <sz val="8"/>
            <color indexed="81"/>
            <rFont val="Tahoma"/>
            <family val="2"/>
            <charset val="162"/>
          </rPr>
          <t xml:space="preserve">TEKLİF ALACAĞINIZ KİŞİ / FİRMALARIN AD-UNVAN VE ADRESLERİ YAZILACAKTIR.
</t>
        </r>
      </text>
    </comment>
    <comment ref="P26" authorId="1" shapeId="0" xr:uid="{AE80D52E-CA0B-4D79-8CBF-88F780BB8067}">
      <text>
        <r>
          <rPr>
            <b/>
            <sz val="8"/>
            <color indexed="81"/>
            <rFont val="Tahoma"/>
            <family val="2"/>
            <charset val="162"/>
          </rPr>
          <t xml:space="preserve">Teklif Veren Esnaf Yada Firmalar Tarafından Doldurulacaktır.
 </t>
        </r>
      </text>
    </comment>
    <comment ref="Q26" authorId="2" shapeId="0" xr:uid="{B990ECB2-1961-415B-8E40-4BF06835A6E8}">
      <text>
        <r>
          <rPr>
            <b/>
            <sz val="8"/>
            <color indexed="81"/>
            <rFont val="Tahoma"/>
            <family val="2"/>
            <charset val="162"/>
          </rPr>
          <t xml:space="preserve">Teklif veren satıcı,  Esnaf Yada FirmalarTarafından Doldurulacaktır.
 </t>
        </r>
      </text>
    </comment>
  </commentList>
</comments>
</file>

<file path=xl/sharedStrings.xml><?xml version="1.0" encoding="utf-8"?>
<sst xmlns="http://schemas.openxmlformats.org/spreadsheetml/2006/main" count="32" uniqueCount="31">
  <si>
    <t xml:space="preserve">Sayı </t>
  </si>
  <si>
    <t>:</t>
  </si>
  <si>
    <t xml:space="preserve">Konu </t>
  </si>
  <si>
    <t>Teklifiniz</t>
  </si>
  <si>
    <t xml:space="preserve">                                                    ..........................................................               </t>
  </si>
  <si>
    <t xml:space="preserve"> </t>
  </si>
  <si>
    <t>TEKLİF MEKTUBUDUR</t>
  </si>
  <si>
    <t>DİYARBAKIR</t>
  </si>
  <si>
    <t xml:space="preserve">          
           Aşağıda cinsi, özellikleri ve miktarları yazılı mallar / hizmetler 4734 sayılı Kamu İhale  Kanunu'nun 22/d Maddesi gereğince Doğrudan Temin Usulüyle satın alınacaktır. İlgilenmeniz halinde KDV hariç teklifinizin bildirilmesini rica ederim / ederiz.
</t>
  </si>
  <si>
    <t>Teklif Edilen KDV Hariç</t>
  </si>
  <si>
    <t>S.NO</t>
  </si>
  <si>
    <t>ÖLÇÜSÜ</t>
  </si>
  <si>
    <t>MİKTARI</t>
  </si>
  <si>
    <t>Birim fiyatı
(T L)</t>
  </si>
  <si>
    <t>Toplam Fiyatı
( T L)</t>
  </si>
  <si>
    <t xml:space="preserve">               KDV Hariç Teklif Edilen Toplam Fiyat ( YTL ) :</t>
  </si>
  <si>
    <t xml:space="preserve">                DİĞER ŞARTLAR</t>
  </si>
  <si>
    <t xml:space="preserve">               </t>
  </si>
  <si>
    <t xml:space="preserve">  1- TESLİM SÜRESİ</t>
  </si>
  <si>
    <t xml:space="preserve">  2- TESLİM EDİLECEK PARTİ MİKTARI</t>
  </si>
  <si>
    <t xml:space="preserve">  3-  NAKLİYE VE SİGORTANIN KİME AİT OLDUĞU</t>
  </si>
  <si>
    <t xml:space="preserve">  4-  DİĞER ÖZEL ŞARTLAR</t>
  </si>
  <si>
    <t xml:space="preserve">  5-  UYULMASI GEREKEN STANDARTLAR</t>
  </si>
  <si>
    <t xml:space="preserve">  6-  TEKNİK ŞARTNAME</t>
  </si>
  <si>
    <t xml:space="preserve">  7-   DİĞER HUSUSLAR</t>
  </si>
  <si>
    <t xml:space="preserve">  Teklif Eden</t>
  </si>
  <si>
    <t>Adı, Soyadı--Ticaret Ünvanı--İmza--Mühür</t>
  </si>
  <si>
    <t xml:space="preserve"> NOT :-Bu Belge Piyasa Fiyat  Araştırması Tutanağına  Eklenecektir.</t>
  </si>
  <si>
    <t xml:space="preserve"> YTL,</t>
  </si>
  <si>
    <t xml:space="preserve"> Yeni Kuruş</t>
  </si>
  <si>
    <t xml:space="preserve">   /   10  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</si>
</sst>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F]0"/>
    <numFmt numFmtId="165" formatCode="yy&quot;TL&quot;\ \/\ yy\K\R"/>
    <numFmt numFmtId="166" formatCode="#,##0.00;[Red]#,##0.00"/>
  </numFmts>
  <fonts count="24" x14ac:knownFonts="1">
    <font>
      <sz val="10"/>
      <name val="Arial Tur"/>
      <charset val="162"/>
    </font>
    <font>
      <sz val="10"/>
      <name val="Arial"/>
      <family val="2"/>
      <charset val="162"/>
    </font>
    <font>
      <sz val="1"/>
      <color indexed="22"/>
      <name val="Arial"/>
      <family val="2"/>
    </font>
    <font>
      <sz val="10"/>
      <name val="Arial"/>
      <family val="2"/>
    </font>
    <font>
      <sz val="10"/>
      <color indexed="22"/>
      <name val="Arial"/>
      <family val="2"/>
    </font>
    <font>
      <sz val="12"/>
      <name val="Arial"/>
      <family val="2"/>
    </font>
    <font>
      <sz val="12"/>
      <color indexed="22"/>
      <name val="Arial"/>
      <family val="2"/>
    </font>
    <font>
      <sz val="11"/>
      <name val="Arial"/>
      <family val="2"/>
    </font>
    <font>
      <sz val="11"/>
      <color indexed="22"/>
      <name val="Arial"/>
      <family val="2"/>
    </font>
    <font>
      <sz val="8"/>
      <name val="Arial Tur"/>
      <family val="2"/>
      <charset val="162"/>
    </font>
    <font>
      <sz val="10"/>
      <name val="Arial TUR"/>
      <family val="2"/>
      <charset val="162"/>
    </font>
    <font>
      <sz val="9"/>
      <name val="Arial Tur"/>
      <family val="2"/>
      <charset val="162"/>
    </font>
    <font>
      <sz val="8"/>
      <name val="Arial"/>
      <family val="2"/>
    </font>
    <font>
      <b/>
      <sz val="1"/>
      <color indexed="22"/>
      <name val="Arial"/>
      <family val="2"/>
    </font>
    <font>
      <sz val="13"/>
      <name val="Arial"/>
      <family val="2"/>
    </font>
    <font>
      <b/>
      <sz val="14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</font>
    <font>
      <sz val="7"/>
      <name val="Arial"/>
      <family val="2"/>
    </font>
    <font>
      <sz val="8"/>
      <color indexed="47"/>
      <name val="Arial Tur"/>
      <charset val="162"/>
    </font>
    <font>
      <sz val="1"/>
      <color indexed="22"/>
      <name val="Arial"/>
      <family val="2"/>
      <charset val="162"/>
    </font>
    <font>
      <sz val="1"/>
      <color indexed="22"/>
      <name val="Arial Tur"/>
      <charset val="162"/>
    </font>
    <font>
      <b/>
      <sz val="1"/>
      <color indexed="22"/>
      <name val="Arial Tur"/>
      <family val="2"/>
      <charset val="162"/>
    </font>
    <font>
      <b/>
      <sz val="8"/>
      <color indexed="81"/>
      <name val="Tahoma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gray125">
        <bgColor indexed="23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4">
    <xf numFmtId="0" fontId="0" fillId="0" borderId="0" xfId="0"/>
    <xf numFmtId="0" fontId="2" fillId="2" borderId="0" xfId="1" applyFont="1" applyFill="1" applyAlignment="1" applyProtection="1">
      <alignment vertical="center"/>
      <protection hidden="1"/>
    </xf>
    <xf numFmtId="0" fontId="3" fillId="3" borderId="0" xfId="1" applyFont="1" applyFill="1" applyAlignment="1" applyProtection="1">
      <alignment horizontal="right"/>
      <protection hidden="1"/>
    </xf>
    <xf numFmtId="0" fontId="4" fillId="2" borderId="0" xfId="1" applyFont="1" applyFill="1" applyAlignment="1" applyProtection="1">
      <alignment horizontal="right"/>
      <protection hidden="1"/>
    </xf>
    <xf numFmtId="0" fontId="4" fillId="2" borderId="0" xfId="1" applyFont="1" applyFill="1" applyAlignment="1" applyProtection="1">
      <alignment horizontal="center" vertical="center"/>
      <protection locked="0" hidden="1"/>
    </xf>
    <xf numFmtId="0" fontId="5" fillId="3" borderId="0" xfId="1" applyFont="1" applyFill="1" applyAlignment="1" applyProtection="1">
      <alignment horizontal="center" vertical="center"/>
      <protection hidden="1"/>
    </xf>
    <xf numFmtId="0" fontId="6" fillId="2" borderId="0" xfId="1" applyFont="1" applyFill="1" applyAlignment="1" applyProtection="1">
      <alignment horizontal="center" vertical="center"/>
      <protection hidden="1"/>
    </xf>
    <xf numFmtId="0" fontId="3" fillId="3" borderId="0" xfId="1" applyFont="1" applyFill="1" applyAlignment="1" applyProtection="1">
      <alignment horizontal="center" vertical="center"/>
      <protection hidden="1"/>
    </xf>
    <xf numFmtId="0" fontId="4" fillId="2" borderId="0" xfId="1" applyFont="1" applyFill="1" applyAlignment="1" applyProtection="1">
      <alignment horizontal="center" vertical="center"/>
      <protection hidden="1"/>
    </xf>
    <xf numFmtId="0" fontId="5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8" fillId="2" borderId="0" xfId="1" applyFont="1" applyFill="1" applyAlignment="1" applyProtection="1">
      <alignment vertical="center"/>
      <protection hidden="1"/>
    </xf>
    <xf numFmtId="0" fontId="4" fillId="2" borderId="0" xfId="1" applyFont="1" applyFill="1" applyAlignment="1" applyProtection="1">
      <alignment vertical="center"/>
      <protection hidden="1"/>
    </xf>
    <xf numFmtId="0" fontId="5" fillId="3" borderId="0" xfId="1" applyFont="1" applyFill="1" applyAlignment="1" applyProtection="1">
      <alignment horizontal="left" vertical="center"/>
      <protection locked="0"/>
    </xf>
    <xf numFmtId="164" fontId="5" fillId="3" borderId="0" xfId="1" applyNumberFormat="1" applyFont="1" applyFill="1" applyAlignment="1" applyProtection="1">
      <alignment vertical="center"/>
      <protection locked="0"/>
    </xf>
    <xf numFmtId="14" fontId="7" fillId="3" borderId="0" xfId="1" applyNumberFormat="1" applyFont="1" applyFill="1" applyAlignment="1" applyProtection="1">
      <alignment vertical="center"/>
      <protection hidden="1"/>
    </xf>
    <xf numFmtId="0" fontId="2" fillId="2" borderId="0" xfId="1" applyFont="1" applyFill="1" applyProtection="1">
      <protection hidden="1"/>
    </xf>
    <xf numFmtId="0" fontId="5" fillId="3" borderId="0" xfId="1" applyFont="1" applyFill="1" applyAlignment="1" applyProtection="1">
      <alignment horizontal="left"/>
      <protection locked="0"/>
    </xf>
    <xf numFmtId="0" fontId="5" fillId="3" borderId="0" xfId="1" applyFont="1" applyFill="1" applyProtection="1">
      <protection locked="0"/>
    </xf>
    <xf numFmtId="165" fontId="5" fillId="3" borderId="0" xfId="1" applyNumberFormat="1" applyFont="1" applyFill="1" applyProtection="1">
      <protection hidden="1"/>
    </xf>
    <xf numFmtId="0" fontId="5" fillId="3" borderId="0" xfId="1" applyFont="1" applyFill="1" applyProtection="1">
      <protection hidden="1"/>
    </xf>
    <xf numFmtId="0" fontId="7" fillId="3" borderId="0" xfId="1" applyFont="1" applyFill="1" applyProtection="1">
      <protection hidden="1"/>
    </xf>
    <xf numFmtId="14" fontId="8" fillId="2" borderId="0" xfId="1" applyNumberFormat="1" applyFont="1" applyFill="1" applyProtection="1">
      <protection hidden="1"/>
    </xf>
    <xf numFmtId="0" fontId="4" fillId="2" borderId="0" xfId="1" applyFont="1" applyFill="1" applyProtection="1">
      <protection hidden="1"/>
    </xf>
    <xf numFmtId="0" fontId="3" fillId="3" borderId="0" xfId="1" applyFont="1" applyFill="1" applyAlignment="1" applyProtection="1">
      <alignment vertical="center"/>
      <protection locked="0"/>
    </xf>
    <xf numFmtId="0" fontId="3" fillId="3" borderId="0" xfId="1" applyFont="1" applyFill="1" applyAlignment="1" applyProtection="1">
      <alignment vertical="center"/>
      <protection hidden="1"/>
    </xf>
    <xf numFmtId="0" fontId="3" fillId="3" borderId="0" xfId="1" applyFont="1" applyFill="1" applyAlignment="1" applyProtection="1">
      <alignment vertical="center"/>
      <protection locked="0" hidden="1"/>
    </xf>
    <xf numFmtId="0" fontId="5" fillId="3" borderId="0" xfId="1" applyFont="1" applyFill="1" applyAlignment="1" applyProtection="1">
      <alignment horizontal="left" vertical="center"/>
      <protection hidden="1"/>
    </xf>
    <xf numFmtId="0" fontId="6" fillId="2" borderId="0" xfId="1" applyFont="1" applyFill="1" applyAlignment="1" applyProtection="1">
      <alignment horizontal="left" vertical="center"/>
      <protection hidden="1"/>
    </xf>
    <xf numFmtId="0" fontId="6" fillId="2" borderId="0" xfId="1" applyFont="1" applyFill="1" applyAlignment="1" applyProtection="1">
      <alignment vertical="center"/>
      <protection hidden="1"/>
    </xf>
    <xf numFmtId="0" fontId="3" fillId="6" borderId="0" xfId="1" applyFont="1" applyFill="1" applyAlignment="1" applyProtection="1">
      <alignment vertical="center"/>
      <protection hidden="1"/>
    </xf>
    <xf numFmtId="0" fontId="3" fillId="3" borderId="0" xfId="1" applyFont="1" applyFill="1" applyAlignment="1" applyProtection="1">
      <alignment horizontal="center"/>
      <protection hidden="1"/>
    </xf>
    <xf numFmtId="0" fontId="3" fillId="3" borderId="0" xfId="1" applyFont="1" applyFill="1" applyProtection="1">
      <protection hidden="1"/>
    </xf>
    <xf numFmtId="0" fontId="3" fillId="3" borderId="0" xfId="1" applyFont="1" applyFill="1" applyAlignment="1" applyProtection="1">
      <alignment horizontal="center" vertical="center"/>
      <protection locked="0"/>
    </xf>
    <xf numFmtId="0" fontId="9" fillId="3" borderId="4" xfId="1" applyFont="1" applyFill="1" applyBorder="1" applyAlignment="1" applyProtection="1">
      <alignment vertical="center"/>
      <protection hidden="1"/>
    </xf>
    <xf numFmtId="0" fontId="10" fillId="3" borderId="7" xfId="1" applyFont="1" applyFill="1" applyBorder="1" applyAlignment="1" applyProtection="1">
      <alignment horizontal="center" vertical="center"/>
      <protection hidden="1"/>
    </xf>
    <xf numFmtId="0" fontId="11" fillId="3" borderId="4" xfId="1" applyFont="1" applyFill="1" applyBorder="1" applyAlignment="1" applyProtection="1">
      <alignment horizontal="center" vertical="center"/>
      <protection hidden="1"/>
    </xf>
    <xf numFmtId="0" fontId="12" fillId="3" borderId="4" xfId="1" applyFont="1" applyFill="1" applyBorder="1" applyAlignment="1" applyProtection="1">
      <alignment horizontal="center" vertical="center" wrapText="1"/>
      <protection locked="0"/>
    </xf>
    <xf numFmtId="0" fontId="10" fillId="3" borderId="8" xfId="1" applyFont="1" applyFill="1" applyBorder="1" applyAlignment="1" applyProtection="1">
      <alignment horizontal="center" vertical="center" shrinkToFit="1"/>
      <protection hidden="1"/>
    </xf>
    <xf numFmtId="0" fontId="10" fillId="3" borderId="11" xfId="1" applyFont="1" applyFill="1" applyBorder="1" applyAlignment="1" applyProtection="1">
      <alignment horizontal="center" vertical="center" shrinkToFit="1"/>
      <protection hidden="1"/>
    </xf>
    <xf numFmtId="0" fontId="10" fillId="7" borderId="8" xfId="1" applyFont="1" applyFill="1" applyBorder="1" applyAlignment="1" applyProtection="1">
      <alignment horizontal="right" vertical="center" shrinkToFit="1"/>
      <protection locked="0"/>
    </xf>
    <xf numFmtId="0" fontId="10" fillId="3" borderId="12" xfId="1" applyFont="1" applyFill="1" applyBorder="1" applyAlignment="1" applyProtection="1">
      <alignment horizontal="center" vertical="center" shrinkToFit="1"/>
      <protection hidden="1"/>
    </xf>
    <xf numFmtId="0" fontId="10" fillId="3" borderId="15" xfId="1" applyFont="1" applyFill="1" applyBorder="1" applyAlignment="1" applyProtection="1">
      <alignment horizontal="center" vertical="center" shrinkToFit="1"/>
      <protection hidden="1"/>
    </xf>
    <xf numFmtId="0" fontId="10" fillId="7" borderId="12" xfId="1" applyFont="1" applyFill="1" applyBorder="1" applyAlignment="1" applyProtection="1">
      <alignment horizontal="right" vertical="center" shrinkToFit="1"/>
      <protection locked="0"/>
    </xf>
    <xf numFmtId="0" fontId="10" fillId="3" borderId="12" xfId="1" applyFont="1" applyFill="1" applyBorder="1" applyAlignment="1" applyProtection="1">
      <alignment horizontal="right" vertical="center" shrinkToFit="1"/>
      <protection hidden="1"/>
    </xf>
    <xf numFmtId="0" fontId="10" fillId="3" borderId="16" xfId="1" applyFont="1" applyFill="1" applyBorder="1" applyAlignment="1" applyProtection="1">
      <alignment horizontal="center" vertical="center" shrinkToFit="1"/>
      <protection hidden="1"/>
    </xf>
    <xf numFmtId="0" fontId="10" fillId="3" borderId="19" xfId="1" applyFont="1" applyFill="1" applyBorder="1" applyAlignment="1" applyProtection="1">
      <alignment horizontal="center" vertical="center" shrinkToFit="1"/>
      <protection hidden="1"/>
    </xf>
    <xf numFmtId="0" fontId="10" fillId="3" borderId="16" xfId="1" applyFont="1" applyFill="1" applyBorder="1" applyAlignment="1" applyProtection="1">
      <alignment horizontal="right" vertical="center" shrinkToFit="1"/>
      <protection hidden="1"/>
    </xf>
    <xf numFmtId="0" fontId="3" fillId="3" borderId="1" xfId="1" applyFont="1" applyFill="1" applyBorder="1" applyAlignment="1" applyProtection="1">
      <alignment vertical="center"/>
      <protection hidden="1"/>
    </xf>
    <xf numFmtId="0" fontId="3" fillId="3" borderId="2" xfId="1" applyFont="1" applyFill="1" applyBorder="1" applyAlignment="1" applyProtection="1">
      <alignment vertical="center"/>
      <protection hidden="1"/>
    </xf>
    <xf numFmtId="0" fontId="3" fillId="3" borderId="23" xfId="1" applyFont="1" applyFill="1" applyBorder="1" applyAlignment="1" applyProtection="1">
      <alignment vertical="center"/>
      <protection hidden="1"/>
    </xf>
    <xf numFmtId="0" fontId="3" fillId="3" borderId="24" xfId="1" applyFont="1" applyFill="1" applyBorder="1" applyAlignment="1" applyProtection="1">
      <alignment vertical="center"/>
      <protection hidden="1"/>
    </xf>
    <xf numFmtId="166" fontId="3" fillId="3" borderId="0" xfId="1" quotePrefix="1" applyNumberFormat="1" applyFont="1" applyFill="1" applyAlignment="1" applyProtection="1">
      <alignment horizontal="right" vertical="center" shrinkToFit="1"/>
      <protection hidden="1"/>
    </xf>
    <xf numFmtId="0" fontId="13" fillId="2" borderId="0" xfId="1" applyFont="1" applyFill="1" applyAlignment="1" applyProtection="1">
      <alignment horizontal="right" vertical="center"/>
      <protection hidden="1"/>
    </xf>
    <xf numFmtId="0" fontId="3" fillId="3" borderId="0" xfId="1" applyFont="1" applyFill="1" applyAlignment="1" applyProtection="1">
      <alignment horizontal="justify" vertical="center"/>
      <protection hidden="1"/>
    </xf>
    <xf numFmtId="0" fontId="4" fillId="2" borderId="0" xfId="1" applyFont="1" applyFill="1" applyAlignment="1" applyProtection="1">
      <alignment vertical="center"/>
      <protection locked="0"/>
    </xf>
    <xf numFmtId="0" fontId="3" fillId="3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7" fillId="3" borderId="0" xfId="1" applyFont="1" applyFill="1" applyAlignment="1" applyProtection="1">
      <alignment vertical="center"/>
      <protection hidden="1"/>
    </xf>
    <xf numFmtId="0" fontId="18" fillId="3" borderId="0" xfId="1" applyFont="1" applyFill="1" applyAlignment="1" applyProtection="1">
      <alignment horizontal="left" vertical="center"/>
      <protection hidden="1"/>
    </xf>
    <xf numFmtId="0" fontId="18" fillId="3" borderId="0" xfId="1" applyFont="1" applyFill="1" applyAlignment="1" applyProtection="1">
      <alignment horizontal="left" vertical="center"/>
      <protection locked="0"/>
    </xf>
    <xf numFmtId="0" fontId="18" fillId="3" borderId="0" xfId="1" applyFont="1" applyFill="1" applyAlignment="1" applyProtection="1">
      <alignment horizontal="left" vertical="center"/>
      <protection locked="0" hidden="1"/>
    </xf>
    <xf numFmtId="0" fontId="12" fillId="2" borderId="0" xfId="1" applyFont="1" applyFill="1" applyAlignment="1" applyProtection="1">
      <alignment vertical="center"/>
      <protection hidden="1"/>
    </xf>
    <xf numFmtId="0" fontId="3" fillId="2" borderId="0" xfId="1" applyFont="1" applyFill="1" applyAlignment="1" applyProtection="1">
      <alignment vertical="center"/>
      <protection hidden="1"/>
    </xf>
    <xf numFmtId="0" fontId="18" fillId="2" borderId="0" xfId="1" applyFont="1" applyFill="1" applyAlignment="1" applyProtection="1">
      <alignment horizontal="center" vertical="center"/>
      <protection hidden="1"/>
    </xf>
    <xf numFmtId="0" fontId="18" fillId="2" borderId="0" xfId="1" applyFont="1" applyFill="1" applyAlignment="1" applyProtection="1">
      <alignment horizontal="right" vertical="center"/>
      <protection hidden="1"/>
    </xf>
    <xf numFmtId="0" fontId="3" fillId="2" borderId="0" xfId="1" applyFont="1" applyFill="1" applyAlignment="1" applyProtection="1">
      <alignment horizontal="center" vertical="center"/>
      <protection hidden="1"/>
    </xf>
    <xf numFmtId="0" fontId="19" fillId="2" borderId="0" xfId="0" applyFont="1" applyFill="1" applyProtection="1">
      <protection hidden="1"/>
    </xf>
    <xf numFmtId="0" fontId="2" fillId="2" borderId="0" xfId="1" applyFont="1" applyFill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center"/>
      <protection hidden="1"/>
    </xf>
    <xf numFmtId="0" fontId="2" fillId="2" borderId="0" xfId="1" applyFont="1" applyFill="1" applyAlignment="1" applyProtection="1">
      <alignment horizontal="center" vertical="center"/>
      <protection locked="0" hidden="1"/>
    </xf>
    <xf numFmtId="0" fontId="3" fillId="0" borderId="0" xfId="1" applyFont="1" applyAlignment="1" applyProtection="1">
      <alignment vertical="center"/>
      <protection hidden="1"/>
    </xf>
    <xf numFmtId="0" fontId="20" fillId="2" borderId="0" xfId="2" applyFont="1" applyFill="1" applyProtection="1">
      <protection hidden="1"/>
    </xf>
    <xf numFmtId="0" fontId="20" fillId="2" borderId="0" xfId="2" applyFont="1" applyFill="1" applyAlignment="1" applyProtection="1">
      <alignment horizontal="center" wrapText="1"/>
      <protection hidden="1"/>
    </xf>
    <xf numFmtId="4" fontId="21" fillId="2" borderId="0" xfId="2" applyNumberFormat="1" applyFont="1" applyFill="1" applyAlignment="1" applyProtection="1">
      <alignment vertical="center"/>
      <protection hidden="1"/>
    </xf>
    <xf numFmtId="3" fontId="21" fillId="2" borderId="0" xfId="2" applyNumberFormat="1" applyFont="1" applyFill="1" applyAlignment="1" applyProtection="1">
      <alignment vertical="center"/>
      <protection hidden="1"/>
    </xf>
    <xf numFmtId="3" fontId="21" fillId="2" borderId="0" xfId="2" applyNumberFormat="1" applyFont="1" applyFill="1" applyAlignment="1" applyProtection="1">
      <alignment horizontal="center" vertical="center"/>
      <protection hidden="1"/>
    </xf>
    <xf numFmtId="0" fontId="21" fillId="2" borderId="0" xfId="2" applyFont="1" applyFill="1" applyProtection="1">
      <protection hidden="1"/>
    </xf>
    <xf numFmtId="3" fontId="21" fillId="2" borderId="0" xfId="2" applyNumberFormat="1" applyFont="1" applyFill="1" applyProtection="1">
      <protection hidden="1"/>
    </xf>
    <xf numFmtId="0" fontId="3" fillId="8" borderId="0" xfId="1" applyFont="1" applyFill="1" applyAlignment="1" applyProtection="1">
      <alignment horizontal="center" vertical="center"/>
      <protection locked="0" hidden="1"/>
    </xf>
    <xf numFmtId="0" fontId="3" fillId="2" borderId="0" xfId="1" applyFont="1" applyFill="1" applyAlignment="1" applyProtection="1">
      <alignment horizontal="center" vertical="center"/>
      <protection locked="0" hidden="1"/>
    </xf>
    <xf numFmtId="4" fontId="13" fillId="2" borderId="0" xfId="2" applyNumberFormat="1" applyFont="1" applyFill="1" applyAlignment="1" applyProtection="1">
      <alignment horizontal="center"/>
      <protection hidden="1"/>
    </xf>
    <xf numFmtId="0" fontId="22" fillId="2" borderId="0" xfId="2" applyFont="1" applyFill="1" applyAlignment="1" applyProtection="1">
      <alignment horizontal="center"/>
      <protection hidden="1"/>
    </xf>
    <xf numFmtId="0" fontId="20" fillId="2" borderId="0" xfId="2" applyFont="1" applyFill="1" applyAlignment="1" applyProtection="1">
      <alignment horizontal="left"/>
      <protection hidden="1"/>
    </xf>
    <xf numFmtId="0" fontId="12" fillId="3" borderId="0" xfId="1" applyFont="1" applyFill="1" applyAlignment="1" applyProtection="1">
      <alignment horizontal="left" vertical="center"/>
      <protection hidden="1"/>
    </xf>
    <xf numFmtId="0" fontId="18" fillId="3" borderId="0" xfId="1" applyFont="1" applyFill="1" applyAlignment="1" applyProtection="1">
      <alignment horizontal="left" vertical="center"/>
      <protection hidden="1"/>
    </xf>
    <xf numFmtId="0" fontId="18" fillId="3" borderId="0" xfId="1" applyFont="1" applyFill="1" applyAlignment="1" applyProtection="1">
      <alignment horizontal="left" vertical="center"/>
      <protection locked="0"/>
    </xf>
    <xf numFmtId="0" fontId="18" fillId="2" borderId="0" xfId="1" applyFont="1" applyFill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horizontal="center" vertical="center"/>
      <protection hidden="1"/>
    </xf>
    <xf numFmtId="0" fontId="14" fillId="3" borderId="0" xfId="1" applyFont="1" applyFill="1" applyAlignment="1" applyProtection="1">
      <alignment horizontal="center" vertical="center"/>
      <protection hidden="1"/>
    </xf>
    <xf numFmtId="0" fontId="15" fillId="3" borderId="0" xfId="1" applyFont="1" applyFill="1" applyAlignment="1" applyProtection="1">
      <alignment horizontal="left" vertical="center"/>
      <protection hidden="1"/>
    </xf>
    <xf numFmtId="0" fontId="16" fillId="3" borderId="0" xfId="1" applyFont="1" applyFill="1" applyAlignment="1" applyProtection="1">
      <alignment horizontal="left" vertical="center"/>
      <protection hidden="1"/>
    </xf>
    <xf numFmtId="0" fontId="3" fillId="3" borderId="0" xfId="1" applyFont="1" applyFill="1" applyAlignment="1" applyProtection="1">
      <alignment horizontal="justify" vertical="center"/>
      <protection hidden="1"/>
    </xf>
    <xf numFmtId="0" fontId="3" fillId="3" borderId="0" xfId="1" applyFont="1" applyFill="1" applyAlignment="1">
      <alignment horizontal="center" vertical="center"/>
    </xf>
    <xf numFmtId="0" fontId="3" fillId="4" borderId="0" xfId="1" applyFont="1" applyFill="1" applyAlignment="1" applyProtection="1">
      <alignment horizontal="center" vertical="center"/>
      <protection locked="0"/>
    </xf>
    <xf numFmtId="0" fontId="3" fillId="3" borderId="13" xfId="1" applyFont="1" applyFill="1" applyBorder="1" applyAlignment="1" applyProtection="1">
      <alignment horizontal="left" vertical="center"/>
      <protection hidden="1"/>
    </xf>
    <xf numFmtId="0" fontId="3" fillId="3" borderId="14" xfId="1" applyFont="1" applyFill="1" applyBorder="1" applyAlignment="1" applyProtection="1">
      <alignment horizontal="left" vertical="center"/>
      <protection hidden="1"/>
    </xf>
    <xf numFmtId="0" fontId="3" fillId="3" borderId="15" xfId="1" applyFont="1" applyFill="1" applyBorder="1" applyAlignment="1" applyProtection="1">
      <alignment horizontal="left" vertical="center"/>
      <protection hidden="1"/>
    </xf>
    <xf numFmtId="0" fontId="3" fillId="3" borderId="13" xfId="1" applyFont="1" applyFill="1" applyBorder="1" applyAlignment="1" applyProtection="1">
      <alignment horizontal="justify" vertical="center"/>
      <protection hidden="1"/>
    </xf>
    <xf numFmtId="0" fontId="3" fillId="3" borderId="14" xfId="1" applyFont="1" applyFill="1" applyBorder="1" applyAlignment="1" applyProtection="1">
      <alignment horizontal="justify" vertical="center"/>
      <protection hidden="1"/>
    </xf>
    <xf numFmtId="0" fontId="3" fillId="3" borderId="15" xfId="1" applyFont="1" applyFill="1" applyBorder="1" applyAlignment="1" applyProtection="1">
      <alignment horizontal="justify" vertical="center"/>
      <protection hidden="1"/>
    </xf>
    <xf numFmtId="0" fontId="3" fillId="3" borderId="25" xfId="1" applyFont="1" applyFill="1" applyBorder="1" applyAlignment="1" applyProtection="1">
      <alignment horizontal="left" vertical="center"/>
      <protection hidden="1"/>
    </xf>
    <xf numFmtId="0" fontId="3" fillId="3" borderId="26" xfId="1" applyFont="1" applyFill="1" applyBorder="1" applyAlignment="1" applyProtection="1">
      <alignment horizontal="left" vertical="center"/>
      <protection hidden="1"/>
    </xf>
    <xf numFmtId="0" fontId="3" fillId="3" borderId="27" xfId="1" applyFont="1" applyFill="1" applyBorder="1" applyAlignment="1" applyProtection="1">
      <alignment horizontal="left" vertical="center"/>
      <protection hidden="1"/>
    </xf>
    <xf numFmtId="0" fontId="3" fillId="3" borderId="25" xfId="1" applyFont="1" applyFill="1" applyBorder="1" applyAlignment="1" applyProtection="1">
      <alignment horizontal="justify" vertical="center"/>
      <protection hidden="1"/>
    </xf>
    <xf numFmtId="0" fontId="3" fillId="3" borderId="26" xfId="1" applyFont="1" applyFill="1" applyBorder="1" applyAlignment="1" applyProtection="1">
      <alignment horizontal="justify" vertical="center"/>
      <protection hidden="1"/>
    </xf>
    <xf numFmtId="0" fontId="3" fillId="3" borderId="27" xfId="1" applyFont="1" applyFill="1" applyBorder="1" applyAlignment="1" applyProtection="1">
      <alignment horizontal="justify" vertical="center"/>
      <protection hidden="1"/>
    </xf>
    <xf numFmtId="0" fontId="7" fillId="3" borderId="0" xfId="1" applyFont="1" applyFill="1" applyAlignment="1" applyProtection="1">
      <alignment horizontal="justify" vertical="center"/>
      <protection hidden="1"/>
    </xf>
    <xf numFmtId="0" fontId="5" fillId="3" borderId="0" xfId="1" applyFont="1" applyFill="1" applyAlignment="1" applyProtection="1">
      <alignment horizontal="left" vertical="center"/>
      <protection hidden="1"/>
    </xf>
    <xf numFmtId="0" fontId="5" fillId="3" borderId="0" xfId="1" applyFont="1" applyFill="1" applyAlignment="1" applyProtection="1">
      <alignment horizontal="left" vertical="center"/>
      <protection locked="0"/>
    </xf>
    <xf numFmtId="0" fontId="3" fillId="3" borderId="2" xfId="1" applyFont="1" applyFill="1" applyBorder="1" applyAlignment="1" applyProtection="1">
      <alignment horizontal="left" vertical="center"/>
      <protection locked="0"/>
    </xf>
    <xf numFmtId="0" fontId="3" fillId="3" borderId="20" xfId="1" applyFont="1" applyFill="1" applyBorder="1" applyAlignment="1" applyProtection="1">
      <alignment horizontal="left" vertical="center"/>
      <protection locked="0"/>
    </xf>
    <xf numFmtId="166" fontId="3" fillId="3" borderId="21" xfId="1" applyNumberFormat="1" applyFont="1" applyFill="1" applyBorder="1" applyAlignment="1" applyProtection="1">
      <alignment horizontal="right" vertical="center"/>
      <protection hidden="1"/>
    </xf>
    <xf numFmtId="166" fontId="3" fillId="3" borderId="22" xfId="1" applyNumberFormat="1" applyFont="1" applyFill="1" applyBorder="1" applyAlignment="1" applyProtection="1">
      <alignment horizontal="right" vertical="center"/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0" fontId="5" fillId="3" borderId="2" xfId="1" applyFont="1" applyFill="1" applyBorder="1" applyAlignment="1" applyProtection="1">
      <alignment horizontal="center" vertical="center"/>
      <protection hidden="1"/>
    </xf>
    <xf numFmtId="0" fontId="3" fillId="3" borderId="9" xfId="1" applyFont="1" applyFill="1" applyBorder="1" applyAlignment="1" applyProtection="1">
      <alignment horizontal="left" vertical="center"/>
      <protection hidden="1"/>
    </xf>
    <xf numFmtId="0" fontId="3" fillId="3" borderId="10" xfId="1" applyFont="1" applyFill="1" applyBorder="1" applyAlignment="1" applyProtection="1">
      <alignment horizontal="left" vertical="center"/>
      <protection hidden="1"/>
    </xf>
    <xf numFmtId="0" fontId="3" fillId="3" borderId="11" xfId="1" applyFont="1" applyFill="1" applyBorder="1" applyAlignment="1" applyProtection="1">
      <alignment horizontal="left" vertical="center"/>
      <protection hidden="1"/>
    </xf>
    <xf numFmtId="0" fontId="3" fillId="3" borderId="9" xfId="1" applyFont="1" applyFill="1" applyBorder="1" applyAlignment="1" applyProtection="1">
      <alignment horizontal="justify" vertical="center"/>
      <protection hidden="1"/>
    </xf>
    <xf numFmtId="0" fontId="3" fillId="3" borderId="10" xfId="1" applyFont="1" applyFill="1" applyBorder="1" applyAlignment="1" applyProtection="1">
      <alignment horizontal="justify" vertical="center"/>
      <protection hidden="1"/>
    </xf>
    <xf numFmtId="0" fontId="3" fillId="3" borderId="11" xfId="1" applyFont="1" applyFill="1" applyBorder="1" applyAlignment="1" applyProtection="1">
      <alignment horizontal="justify" vertical="center"/>
      <protection hidden="1"/>
    </xf>
    <xf numFmtId="0" fontId="10" fillId="3" borderId="13" xfId="1" applyFont="1" applyFill="1" applyBorder="1" applyAlignment="1" applyProtection="1">
      <alignment horizontal="left" vertical="center" shrinkToFit="1"/>
      <protection hidden="1"/>
    </xf>
    <xf numFmtId="0" fontId="10" fillId="3" borderId="14" xfId="1" applyFont="1" applyFill="1" applyBorder="1" applyAlignment="1" applyProtection="1">
      <alignment horizontal="left" vertical="center" shrinkToFit="1"/>
      <protection hidden="1"/>
    </xf>
    <xf numFmtId="0" fontId="10" fillId="3" borderId="15" xfId="1" applyFont="1" applyFill="1" applyBorder="1" applyAlignment="1" applyProtection="1">
      <alignment horizontal="left" vertical="center" shrinkToFit="1"/>
      <protection hidden="1"/>
    </xf>
    <xf numFmtId="0" fontId="10" fillId="3" borderId="13" xfId="1" applyFont="1" applyFill="1" applyBorder="1" applyAlignment="1" applyProtection="1">
      <alignment horizontal="justify" vertical="center" shrinkToFit="1"/>
      <protection hidden="1"/>
    </xf>
    <xf numFmtId="0" fontId="10" fillId="3" borderId="14" xfId="1" applyFont="1" applyFill="1" applyBorder="1" applyAlignment="1" applyProtection="1">
      <alignment horizontal="justify" vertical="center" shrinkToFit="1"/>
      <protection hidden="1"/>
    </xf>
    <xf numFmtId="0" fontId="10" fillId="3" borderId="15" xfId="1" applyFont="1" applyFill="1" applyBorder="1" applyAlignment="1" applyProtection="1">
      <alignment horizontal="justify" vertical="center" shrinkToFit="1"/>
      <protection hidden="1"/>
    </xf>
    <xf numFmtId="166" fontId="3" fillId="3" borderId="13" xfId="1" applyNumberFormat="1" applyFont="1" applyFill="1" applyBorder="1" applyAlignment="1" applyProtection="1">
      <alignment horizontal="right" vertical="center" shrinkToFit="1"/>
      <protection hidden="1"/>
    </xf>
    <xf numFmtId="166" fontId="3" fillId="3" borderId="15" xfId="1" applyNumberFormat="1" applyFont="1" applyFill="1" applyBorder="1" applyAlignment="1" applyProtection="1">
      <alignment horizontal="right" vertical="center" shrinkToFit="1"/>
      <protection hidden="1"/>
    </xf>
    <xf numFmtId="0" fontId="10" fillId="3" borderId="17" xfId="1" applyFont="1" applyFill="1" applyBorder="1" applyAlignment="1" applyProtection="1">
      <alignment horizontal="left" vertical="center" shrinkToFit="1"/>
      <protection hidden="1"/>
    </xf>
    <xf numFmtId="0" fontId="10" fillId="3" borderId="18" xfId="1" applyFont="1" applyFill="1" applyBorder="1" applyAlignment="1" applyProtection="1">
      <alignment horizontal="left" vertical="center" shrinkToFit="1"/>
      <protection hidden="1"/>
    </xf>
    <xf numFmtId="0" fontId="10" fillId="3" borderId="19" xfId="1" applyFont="1" applyFill="1" applyBorder="1" applyAlignment="1" applyProtection="1">
      <alignment horizontal="left" vertical="center" shrinkToFit="1"/>
      <protection hidden="1"/>
    </xf>
    <xf numFmtId="0" fontId="10" fillId="3" borderId="17" xfId="1" applyFont="1" applyFill="1" applyBorder="1" applyAlignment="1" applyProtection="1">
      <alignment horizontal="justify" vertical="center" shrinkToFit="1"/>
      <protection hidden="1"/>
    </xf>
    <xf numFmtId="0" fontId="10" fillId="3" borderId="18" xfId="1" applyFont="1" applyFill="1" applyBorder="1" applyAlignment="1" applyProtection="1">
      <alignment horizontal="justify" vertical="center" shrinkToFit="1"/>
      <protection hidden="1"/>
    </xf>
    <xf numFmtId="0" fontId="10" fillId="3" borderId="19" xfId="1" applyFont="1" applyFill="1" applyBorder="1" applyAlignment="1" applyProtection="1">
      <alignment horizontal="justify" vertical="center" shrinkToFit="1"/>
      <protection hidden="1"/>
    </xf>
    <xf numFmtId="0" fontId="10" fillId="3" borderId="13" xfId="1" applyFont="1" applyFill="1" applyBorder="1" applyAlignment="1" applyProtection="1">
      <alignment horizontal="center" vertical="center" shrinkToFit="1"/>
      <protection hidden="1"/>
    </xf>
    <xf numFmtId="0" fontId="10" fillId="3" borderId="14" xfId="1" applyFont="1" applyFill="1" applyBorder="1" applyAlignment="1" applyProtection="1">
      <alignment horizontal="center" vertical="center" shrinkToFit="1"/>
      <protection hidden="1"/>
    </xf>
    <xf numFmtId="0" fontId="10" fillId="3" borderId="15" xfId="1" applyFont="1" applyFill="1" applyBorder="1" applyAlignment="1" applyProtection="1">
      <alignment horizontal="center" vertical="center" shrinkToFit="1"/>
      <protection hidden="1"/>
    </xf>
    <xf numFmtId="0" fontId="9" fillId="3" borderId="13" xfId="1" applyFont="1" applyFill="1" applyBorder="1" applyAlignment="1" applyProtection="1">
      <alignment horizontal="center" vertical="center" shrinkToFit="1"/>
      <protection hidden="1"/>
    </xf>
    <xf numFmtId="0" fontId="9" fillId="3" borderId="14" xfId="1" applyFont="1" applyFill="1" applyBorder="1" applyAlignment="1" applyProtection="1">
      <alignment horizontal="center" vertical="center" shrinkToFit="1"/>
      <protection hidden="1"/>
    </xf>
    <xf numFmtId="0" fontId="9" fillId="3" borderId="15" xfId="1" applyFont="1" applyFill="1" applyBorder="1" applyAlignment="1" applyProtection="1">
      <alignment horizontal="center" vertical="center" shrinkToFit="1"/>
      <protection hidden="1"/>
    </xf>
    <xf numFmtId="0" fontId="10" fillId="3" borderId="9" xfId="1" applyFont="1" applyFill="1" applyBorder="1" applyAlignment="1" applyProtection="1">
      <alignment horizontal="left" vertical="center" shrinkToFit="1"/>
      <protection hidden="1"/>
    </xf>
    <xf numFmtId="0" fontId="10" fillId="3" borderId="10" xfId="1" applyFont="1" applyFill="1" applyBorder="1" applyAlignment="1" applyProtection="1">
      <alignment horizontal="left" vertical="center" shrinkToFit="1"/>
      <protection hidden="1"/>
    </xf>
    <xf numFmtId="0" fontId="10" fillId="3" borderId="11" xfId="1" applyFont="1" applyFill="1" applyBorder="1" applyAlignment="1" applyProtection="1">
      <alignment horizontal="left" vertical="center" shrinkToFit="1"/>
      <protection hidden="1"/>
    </xf>
    <xf numFmtId="0" fontId="10" fillId="3" borderId="9" xfId="1" applyFont="1" applyFill="1" applyBorder="1" applyAlignment="1" applyProtection="1">
      <alignment horizontal="center" vertical="center" shrinkToFit="1"/>
      <protection hidden="1"/>
    </xf>
    <xf numFmtId="0" fontId="10" fillId="3" borderId="10" xfId="1" applyFont="1" applyFill="1" applyBorder="1" applyAlignment="1" applyProtection="1">
      <alignment horizontal="center" vertical="center" shrinkToFit="1"/>
      <protection hidden="1"/>
    </xf>
    <xf numFmtId="0" fontId="10" fillId="3" borderId="11" xfId="1" applyFont="1" applyFill="1" applyBorder="1" applyAlignment="1" applyProtection="1">
      <alignment horizontal="center" vertical="center" shrinkToFit="1"/>
      <protection hidden="1"/>
    </xf>
    <xf numFmtId="166" fontId="3" fillId="3" borderId="9" xfId="1" applyNumberFormat="1" applyFont="1" applyFill="1" applyBorder="1" applyAlignment="1" applyProtection="1">
      <alignment horizontal="right" vertical="center" shrinkToFit="1"/>
      <protection hidden="1"/>
    </xf>
    <xf numFmtId="166" fontId="3" fillId="3" borderId="11" xfId="1" applyNumberFormat="1" applyFont="1" applyFill="1" applyBorder="1" applyAlignment="1" applyProtection="1">
      <alignment horizontal="right" vertical="center" shrinkToFit="1"/>
      <protection hidden="1"/>
    </xf>
    <xf numFmtId="0" fontId="11" fillId="3" borderId="13" xfId="1" applyFont="1" applyFill="1" applyBorder="1" applyAlignment="1" applyProtection="1">
      <alignment horizontal="center" vertical="center" shrinkToFit="1"/>
      <protection hidden="1"/>
    </xf>
    <xf numFmtId="0" fontId="11" fillId="3" borderId="14" xfId="1" applyFont="1" applyFill="1" applyBorder="1" applyAlignment="1" applyProtection="1">
      <alignment horizontal="center" vertical="center" shrinkToFit="1"/>
      <protection hidden="1"/>
    </xf>
    <xf numFmtId="0" fontId="11" fillId="3" borderId="15" xfId="1" applyFont="1" applyFill="1" applyBorder="1" applyAlignment="1" applyProtection="1">
      <alignment horizontal="center" vertical="center" shrinkToFit="1"/>
      <protection hidden="1"/>
    </xf>
    <xf numFmtId="0" fontId="3" fillId="3" borderId="0" xfId="1" applyFont="1" applyFill="1" applyAlignment="1" applyProtection="1">
      <alignment horizontal="center" vertical="center"/>
      <protection hidden="1"/>
    </xf>
    <xf numFmtId="0" fontId="5" fillId="3" borderId="3" xfId="1" applyFont="1" applyFill="1" applyBorder="1" applyAlignment="1" applyProtection="1">
      <alignment horizontal="center" vertical="center"/>
      <protection hidden="1"/>
    </xf>
    <xf numFmtId="0" fontId="7" fillId="3" borderId="1" xfId="1" applyFont="1" applyFill="1" applyBorder="1" applyAlignment="1" applyProtection="1">
      <alignment horizontal="center" vertical="center"/>
      <protection hidden="1"/>
    </xf>
    <xf numFmtId="0" fontId="7" fillId="3" borderId="2" xfId="1" applyFont="1" applyFill="1" applyBorder="1" applyAlignment="1" applyProtection="1">
      <alignment horizontal="center" vertical="center"/>
      <protection hidden="1"/>
    </xf>
    <xf numFmtId="0" fontId="7" fillId="3" borderId="3" xfId="1" applyFont="1" applyFill="1" applyBorder="1" applyAlignment="1" applyProtection="1">
      <alignment horizontal="center" vertical="center"/>
      <protection hidden="1"/>
    </xf>
    <xf numFmtId="0" fontId="10" fillId="3" borderId="1" xfId="1" applyFont="1" applyFill="1" applyBorder="1" applyAlignment="1" applyProtection="1">
      <alignment horizontal="center" vertical="center"/>
      <protection hidden="1"/>
    </xf>
    <xf numFmtId="0" fontId="10" fillId="3" borderId="2" xfId="1" applyFont="1" applyFill="1" applyBorder="1" applyAlignment="1" applyProtection="1">
      <alignment horizontal="center" vertical="center"/>
      <protection hidden="1"/>
    </xf>
    <xf numFmtId="0" fontId="10" fillId="3" borderId="3" xfId="1" applyFont="1" applyFill="1" applyBorder="1" applyAlignment="1" applyProtection="1">
      <alignment horizontal="center" vertical="center"/>
      <protection hidden="1"/>
    </xf>
    <xf numFmtId="0" fontId="10" fillId="3" borderId="5" xfId="1" applyFont="1" applyFill="1" applyBorder="1" applyAlignment="1" applyProtection="1">
      <alignment horizontal="center" vertical="center"/>
      <protection hidden="1"/>
    </xf>
    <xf numFmtId="0" fontId="10" fillId="3" borderId="6" xfId="1" applyFont="1" applyFill="1" applyBorder="1" applyAlignment="1" applyProtection="1">
      <alignment horizontal="center" vertical="center"/>
      <protection hidden="1"/>
    </xf>
    <xf numFmtId="0" fontId="10" fillId="3" borderId="7" xfId="1" applyFont="1" applyFill="1" applyBorder="1" applyAlignment="1" applyProtection="1">
      <alignment horizontal="center" vertical="center"/>
      <protection hidden="1"/>
    </xf>
    <xf numFmtId="0" fontId="12" fillId="3" borderId="5" xfId="1" applyFont="1" applyFill="1" applyBorder="1" applyAlignment="1" applyProtection="1">
      <alignment horizontal="center" vertical="center" wrapText="1"/>
      <protection locked="0"/>
    </xf>
    <xf numFmtId="0" fontId="12" fillId="3" borderId="7" xfId="1" applyFont="1" applyFill="1" applyBorder="1" applyAlignment="1" applyProtection="1">
      <alignment horizontal="center" vertical="center"/>
      <protection locked="0"/>
    </xf>
    <xf numFmtId="0" fontId="3" fillId="3" borderId="0" xfId="1" applyFont="1" applyFill="1" applyAlignment="1" applyProtection="1">
      <alignment horizontal="center"/>
      <protection hidden="1"/>
    </xf>
    <xf numFmtId="0" fontId="5" fillId="3" borderId="0" xfId="1" applyFont="1" applyFill="1" applyAlignment="1" applyProtection="1">
      <alignment horizontal="left"/>
      <protection locked="0"/>
    </xf>
    <xf numFmtId="0" fontId="3" fillId="5" borderId="0" xfId="1" applyFont="1" applyFill="1" applyAlignment="1" applyProtection="1">
      <alignment horizontal="center" vertical="center"/>
      <protection locked="0"/>
    </xf>
    <xf numFmtId="0" fontId="5" fillId="3" borderId="0" xfId="1" applyFont="1" applyFill="1" applyAlignment="1" applyProtection="1">
      <alignment horizontal="left" vertical="center" wrapText="1" shrinkToFit="1"/>
      <protection locked="0"/>
    </xf>
    <xf numFmtId="0" fontId="5" fillId="3" borderId="0" xfId="1" applyFont="1" applyFill="1" applyAlignment="1" applyProtection="1">
      <alignment vertical="center"/>
      <protection hidden="1"/>
    </xf>
    <xf numFmtId="0" fontId="5" fillId="3" borderId="0" xfId="1" applyFont="1" applyFill="1" applyAlignment="1" applyProtection="1">
      <alignment horizontal="center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14" fontId="5" fillId="3" borderId="0" xfId="1" applyNumberFormat="1" applyFont="1" applyFill="1" applyAlignment="1" applyProtection="1">
      <alignment horizontal="center" vertical="center"/>
      <protection hidden="1"/>
    </xf>
  </cellXfs>
  <cellStyles count="3">
    <cellStyle name="Normal" xfId="0" builtinId="0"/>
    <cellStyle name="Normal_doğrudan temin" xfId="1" xr:uid="{DF298F55-6126-45E3-9C74-8E4C454C3C2C}"/>
    <cellStyle name="Normal_Rakamı yazıya çevirme P." xfId="2" xr:uid="{A47C40A7-3C2E-46D5-A309-3D1AE8374B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ilic\Downloads\TEKL&#304;F%20DOSYASI%20%20Kopya%20(1)%20(1).xls" TargetMode="External"/><Relationship Id="rId1" Type="http://schemas.openxmlformats.org/officeDocument/2006/relationships/externalLinkPath" Target="file:///C:\Users\kilic\Downloads\TEKL&#304;F%20DOSYASI%20%20Kopya%20(1)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Tufan/Desktop/Muhasebe/Nakitler/TA&#350;INIR%20mAL%20mEVZUATI%202007/Defter%20ve%20Cetveller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uhasebat.gov.tr/Documents%20and%20Settings/Administrator/Local%20Settings/Temporary%20Internet%20Files/Content.IE5/VLJMCPFO/Son/DS&#304;MY%20Ekl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Tufan/Desktop/Muhasebe/Nakitler/Users/Acer/AppData/Local/Temp/Rar$DI00.716/24-Maas%20Programi%20(%2040%20Kisilik%2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ÇIKLAMA"/>
      <sheetName val="VERİ GİRİŞİ"/>
      <sheetName val="FİYAT İSTEME"/>
      <sheetName val=" Yak.Mal.Hes.Cet"/>
      <sheetName val="onay"/>
      <sheetName val="TEKLİF"/>
      <sheetName val="Piyasa Fiyat Ar.Tut."/>
      <sheetName val="muayene talep yazısı"/>
      <sheetName val="muayene raporu"/>
      <sheetName val="MUA. VE KABUL BELGESİ"/>
      <sheetName val="TAŞINIR İŞ. F."/>
      <sheetName val="SÖZLEŞME"/>
      <sheetName val="ÖDEME EMRİ"/>
      <sheetName val="KURUMLAR VE GÖREVLİLER"/>
      <sheetName val="HESAPLAR"/>
      <sheetName val="KİŞİLER"/>
    </sheetNames>
    <sheetDataSet>
      <sheetData sheetId="0"/>
      <sheetData sheetId="1">
        <row r="8">
          <cell r="K8" t="str">
            <v>…...10.2024</v>
          </cell>
        </row>
        <row r="18">
          <cell r="B18" t="str">
            <v>E-73673603-752.02-01</v>
          </cell>
        </row>
        <row r="23">
          <cell r="C23" t="str">
            <v>Elif İNCE</v>
          </cell>
          <cell r="E23" t="str">
            <v>Müdür Yardımcısı</v>
          </cell>
          <cell r="G23" t="str">
            <v>ÜYE</v>
          </cell>
        </row>
        <row r="24">
          <cell r="C24" t="str">
            <v>Serkan ÖZTUNCER</v>
          </cell>
          <cell r="E24" t="str">
            <v>Öğretmen</v>
          </cell>
          <cell r="G24" t="str">
            <v>ÜYE</v>
          </cell>
        </row>
        <row r="25">
          <cell r="C25" t="str">
            <v>Seyfettin ORMAN</v>
          </cell>
          <cell r="E25" t="str">
            <v>Öğretmen</v>
          </cell>
          <cell r="G25" t="str">
            <v>ÜYE</v>
          </cell>
        </row>
        <row r="29">
          <cell r="B29" t="str">
            <v>T.C.</v>
          </cell>
        </row>
        <row r="30">
          <cell r="B30" t="str">
            <v xml:space="preserve">ÇINAR  KAYMAKAMLIĞI </v>
          </cell>
        </row>
        <row r="31">
          <cell r="B31" t="str">
            <v>KILIÇKAYA İLKOKULU</v>
          </cell>
        </row>
        <row r="32">
          <cell r="B32">
            <v>0</v>
          </cell>
        </row>
        <row r="40">
          <cell r="A40" t="str">
            <v>Satın Alınacak Malın</v>
          </cell>
        </row>
        <row r="42">
          <cell r="B42" t="str">
            <v>C İ N S İ</v>
          </cell>
          <cell r="F42" t="str">
            <v>ÖZELLİKLERİ</v>
          </cell>
        </row>
        <row r="43">
          <cell r="A43">
            <v>1</v>
          </cell>
          <cell r="B43" t="str">
            <v>TONER (LEXMARK M722)</v>
          </cell>
          <cell r="F43" t="str">
            <v>TEKNİK ŞARTNAMAYE UYGUN</v>
          </cell>
          <cell r="J43">
            <v>2</v>
          </cell>
          <cell r="K43" t="str">
            <v>ADET</v>
          </cell>
        </row>
        <row r="44">
          <cell r="A44">
            <v>2</v>
          </cell>
          <cell r="B44" t="str">
            <v>TONER (HP LASER JET PRO M304a)</v>
          </cell>
          <cell r="F44" t="str">
            <v>TEKNİK ŞARTNAMAYE UYGUN</v>
          </cell>
          <cell r="J44">
            <v>1</v>
          </cell>
          <cell r="K44" t="str">
            <v>ADET</v>
          </cell>
        </row>
        <row r="45">
          <cell r="A45">
            <v>3</v>
          </cell>
          <cell r="B45" t="str">
            <v>FOTOKOPİ KAĞIDI (A4)</v>
          </cell>
          <cell r="F45" t="str">
            <v>TEKNİK ŞARTNAMAYE UYGUN</v>
          </cell>
          <cell r="J45">
            <v>10</v>
          </cell>
          <cell r="K45" t="str">
            <v>KOLİ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  <row r="120">
          <cell r="A120">
            <v>0</v>
          </cell>
        </row>
        <row r="121">
          <cell r="A121">
            <v>0</v>
          </cell>
        </row>
        <row r="122">
          <cell r="A122">
            <v>0</v>
          </cell>
        </row>
        <row r="123">
          <cell r="A123">
            <v>0</v>
          </cell>
        </row>
        <row r="124">
          <cell r="A124">
            <v>0</v>
          </cell>
        </row>
        <row r="125">
          <cell r="A125">
            <v>0</v>
          </cell>
        </row>
        <row r="126">
          <cell r="A126">
            <v>0</v>
          </cell>
        </row>
        <row r="127">
          <cell r="A127">
            <v>0</v>
          </cell>
        </row>
        <row r="128">
          <cell r="A128">
            <v>0</v>
          </cell>
        </row>
        <row r="129">
          <cell r="A129">
            <v>0</v>
          </cell>
        </row>
        <row r="130">
          <cell r="A130">
            <v>0</v>
          </cell>
        </row>
        <row r="131">
          <cell r="A131">
            <v>0</v>
          </cell>
        </row>
        <row r="132">
          <cell r="A132">
            <v>0</v>
          </cell>
        </row>
        <row r="133">
          <cell r="A133">
            <v>0</v>
          </cell>
        </row>
        <row r="134">
          <cell r="A134">
            <v>0</v>
          </cell>
        </row>
        <row r="135">
          <cell r="A135">
            <v>0</v>
          </cell>
        </row>
        <row r="136">
          <cell r="A136">
            <v>0</v>
          </cell>
        </row>
        <row r="137">
          <cell r="A137">
            <v>0</v>
          </cell>
        </row>
        <row r="138">
          <cell r="A138">
            <v>0</v>
          </cell>
        </row>
        <row r="139">
          <cell r="A139">
            <v>0</v>
          </cell>
        </row>
        <row r="140">
          <cell r="A140">
            <v>0</v>
          </cell>
        </row>
        <row r="141">
          <cell r="A141">
            <v>0</v>
          </cell>
        </row>
        <row r="142">
          <cell r="A142">
            <v>0</v>
          </cell>
        </row>
        <row r="148">
          <cell r="F148" t="str">
            <v>5 İş Günü</v>
          </cell>
        </row>
        <row r="149">
          <cell r="F149">
            <v>1</v>
          </cell>
        </row>
        <row r="150">
          <cell r="F150" t="str">
            <v>Yükleniciye Ait</v>
          </cell>
        </row>
        <row r="151">
          <cell r="F151" t="str">
            <v>İdarenin Belirleyeceği Yere Teslim Edilecektir</v>
          </cell>
        </row>
        <row r="152">
          <cell r="F152" t="str">
            <v>TSE 1.Kalite</v>
          </cell>
        </row>
      </sheetData>
      <sheetData sheetId="2"/>
      <sheetData sheetId="3"/>
      <sheetData sheetId="4"/>
      <sheetData sheetId="5"/>
      <sheetData sheetId="6">
        <row r="128">
          <cell r="D128" t="str">
            <v>04/10/2024</v>
          </cell>
        </row>
      </sheetData>
      <sheetData sheetId="7"/>
      <sheetData sheetId="8"/>
      <sheetData sheetId="9"/>
      <sheetData sheetId="10">
        <row r="260">
          <cell r="AY260">
            <v>0</v>
          </cell>
          <cell r="AZ260">
            <v>0</v>
          </cell>
          <cell r="BA260">
            <v>0</v>
          </cell>
        </row>
        <row r="271">
          <cell r="AB271">
            <v>0</v>
          </cell>
        </row>
      </sheetData>
      <sheetData sheetId="11"/>
      <sheetData sheetId="12">
        <row r="4">
          <cell r="BT4" t="str">
            <v>TL,</v>
          </cell>
        </row>
        <row r="5">
          <cell r="BT5" t="str">
            <v>Kr</v>
          </cell>
        </row>
      </sheetData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örnek1"/>
      <sheetName val="açıklama 1"/>
      <sheetName val="örnek2"/>
      <sheetName val="açıklama 2"/>
      <sheetName val="örnek 3"/>
      <sheetName val="açıklama 3"/>
      <sheetName val="örnek 4"/>
      <sheetName val="açıklama 4"/>
      <sheetName val="örnek 5"/>
      <sheetName val="örnek 5A"/>
      <sheetName val="açıklama 5A"/>
      <sheetName val="Örnek 6"/>
      <sheetName val="açıklama6"/>
      <sheetName val="Örnek 6A"/>
      <sheetName val="açıklama 6A"/>
      <sheetName val="örnek 7"/>
      <sheetName val="örnek8"/>
      <sheetName val="açıklama 8"/>
      <sheetName val="örnek 9"/>
      <sheetName val="açıklama 9"/>
      <sheetName val="Örnek 10"/>
      <sheetName val="açıklama 10"/>
      <sheetName val="Örnek 11 "/>
      <sheetName val="açıklama 11"/>
      <sheetName val="örnek 12"/>
      <sheetName val="açıklama 12"/>
      <sheetName val="Örnek13"/>
      <sheetName val="açıklama 13"/>
      <sheetName val="Örnek 14"/>
      <sheetName val="açıklama 14 "/>
      <sheetName val="Örnek 15"/>
      <sheetName val="açıklama 15"/>
      <sheetName val="örnek 16"/>
      <sheetName val="açıklama 16"/>
      <sheetName val="Örnek 17"/>
      <sheetName val="Örnek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şlık"/>
      <sheetName val="tahakkuk müzekkeresi_1"/>
      <sheetName val="SAİ_yeni_2"/>
      <sheetName val="Env_Bilanço Defteri_5"/>
      <sheetName val="5_1"/>
      <sheetName val="5_2"/>
      <sheetName val="5_3"/>
      <sheetName val="5_4"/>
      <sheetName val="5_5"/>
      <sheetName val="5_6"/>
      <sheetName val="5_7"/>
      <sheetName val="5_8"/>
      <sheetName val="5_9"/>
      <sheetName val="5_10"/>
      <sheetName val="5_11"/>
      <sheetName val="5_12"/>
      <sheetName val="Günlük Kasa Defteri_6"/>
      <sheetName val="vezne alındısı_7"/>
      <sheetName val="sayman mutemedi alındısı_8"/>
      <sheetName val="banka kredi alındısı_9"/>
      <sheetName val="mahsup alındısı_10"/>
      <sheetName val="menkul kıymetler alındısı_11"/>
      <sheetName val="teslimat müzekkeresi_1_12"/>
      <sheetName val="teslimat müzekkeresi_2_12"/>
      <sheetName val="gönderme emri_13"/>
      <sheetName val="Ayniyat Alındısı_yeni_14"/>
      <sheetName val="ambar stok cıkıs fısı_15"/>
      <sheetName val="Stok_HAr_Def_16"/>
      <sheetName val="DipKoçanı_yeni_17"/>
      <sheetName val="Duran_Var_18"/>
      <sheetName val="İhtiyaç Pusulası_19"/>
      <sheetName val="Maliyet Pusulası_20"/>
      <sheetName val="Sipariş Pusulası_21"/>
      <sheetName val="İmalat Def._22"/>
      <sheetName val="Aylık Mizan_23"/>
      <sheetName val="Döner Ser.Aylık Has.Bild._24"/>
      <sheetName val="Döner Ser.Yıllık Has.Bild._25"/>
      <sheetName val="kesin mizan_26"/>
      <sheetName val="faaliyet raporu_27"/>
      <sheetName val="faaliyet raporu II_27"/>
      <sheetName val="faaliyet raporuIII_27_1"/>
      <sheetName val="faaliyet raporuIII_27_2"/>
      <sheetName val="faaliyet raporuIII_27_3"/>
      <sheetName val="faaliyet raporuIII_27_4"/>
      <sheetName val="faaliyet raporu IV_27"/>
      <sheetName val="faaliyet raporu V_27"/>
      <sheetName val="faaliyet raporu VI_27"/>
      <sheetName val="Fon_Ak_Tab"/>
      <sheetName val="Nakit "/>
      <sheetName val="Say.İl.Cet_28"/>
      <sheetName val="kayıt bıldırımı_29"/>
      <sheetName val="döner ser.hesap kartı_30"/>
      <sheetName val="kadro defteri_31"/>
      <sheetName val="kadro ve aylık kartı_32"/>
      <sheetName val="dava defteri_33"/>
      <sheetName val="alındı kayıt defteri_34"/>
      <sheetName val="Arşiv Defteri_35"/>
      <sheetName val="Devir Cetveli_36"/>
      <sheetName val="Devir Cetveli_36_1"/>
      <sheetName val="Devir Cetveli_36_2"/>
      <sheetName val="Devir Cetveli_36_3"/>
      <sheetName val="Devir Cetveli_36_4"/>
      <sheetName val="Devir Cetveli_36_5"/>
      <sheetName val="Devir Cetveli_36_6"/>
      <sheetName val="Devir Cetveli_36_7"/>
      <sheetName val="Devir Cetveli_36_8"/>
      <sheetName val="Devir Cetveli_36_9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östergeler"/>
      <sheetName val="HESAPLAR"/>
      <sheetName val="KİŞİLER"/>
      <sheetName val="ANA SAYFA"/>
      <sheetName val="MAAŞ BORDROSU"/>
      <sheetName val="KURUMLAR"/>
      <sheetName val="Ödeme Emri"/>
      <sheetName val="MAAŞ  BORDROSU(FARK)"/>
      <sheetName val="Ödeme Emri ( FARK )"/>
      <sheetName val="Banka listesi (FARK)"/>
      <sheetName val="Banka listesi"/>
      <sheetName val="Pers.Bil."/>
      <sheetName val="Eczane Kesin.lis 2"/>
      <sheetName val="Eczane Kesin.lis"/>
      <sheetName val="Sen.Kes."/>
      <sheetName val="Ver.İnd.Bord."/>
      <sheetName val="İlksan.Kes. "/>
      <sheetName val="KURUM"/>
      <sheetName val="HESAP"/>
      <sheetName val="KİŞ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A9739-8F45-41E9-BEF9-E1681DC9E552}">
  <sheetPr codeName="Sayfa10">
    <tabColor indexed="14"/>
    <pageSetUpPr fitToPage="1"/>
  </sheetPr>
  <dimension ref="A1:IU291"/>
  <sheetViews>
    <sheetView showZeros="0" tabSelected="1" topLeftCell="A5" zoomScaleNormal="100" zoomScaleSheetLayoutView="100" workbookViewId="0">
      <selection activeCell="I32" sqref="I32:M32"/>
    </sheetView>
  </sheetViews>
  <sheetFormatPr defaultColWidth="86" defaultRowHeight="13.2" zeroHeight="1" x14ac:dyDescent="0.25"/>
  <cols>
    <col min="1" max="1" width="4.109375" style="1" customWidth="1"/>
    <col min="2" max="2" width="4.5546875" style="71" customWidth="1"/>
    <col min="3" max="3" width="1" style="71" customWidth="1"/>
    <col min="4" max="4" width="1.109375" style="71" customWidth="1"/>
    <col min="5" max="5" width="6.5546875" style="71" customWidth="1"/>
    <col min="6" max="6" width="5.44140625" style="71" customWidth="1"/>
    <col min="7" max="7" width="4.5546875" style="71" customWidth="1"/>
    <col min="8" max="8" width="5.33203125" style="71" customWidth="1"/>
    <col min="9" max="13" width="4.109375" style="71" customWidth="1"/>
    <col min="14" max="14" width="9.6640625" style="71" customWidth="1"/>
    <col min="15" max="15" width="10.33203125" style="71" customWidth="1"/>
    <col min="16" max="16" width="11.109375" style="71" customWidth="1"/>
    <col min="17" max="17" width="7" style="71" customWidth="1"/>
    <col min="18" max="18" width="7.6640625" style="71" customWidth="1"/>
    <col min="19" max="19" width="1.88671875" style="71" customWidth="1"/>
    <col min="20" max="20" width="1.5546875" style="12" customWidth="1"/>
    <col min="21" max="21" width="7.88671875" style="12" hidden="1" customWidth="1"/>
    <col min="22" max="22" width="3.33203125" style="4" hidden="1" customWidth="1"/>
    <col min="23" max="23" width="4.5546875" style="4" hidden="1" customWidth="1"/>
    <col min="24" max="24" width="3.88671875" style="4" hidden="1" customWidth="1"/>
    <col min="25" max="25" width="4" style="4" hidden="1" customWidth="1"/>
    <col min="26" max="26" width="3.44140625" style="4" hidden="1" customWidth="1"/>
    <col min="27" max="27" width="4.44140625" style="4" hidden="1" customWidth="1"/>
    <col min="28" max="29" width="3.88671875" style="4" hidden="1" customWidth="1"/>
    <col min="30" max="40" width="3.88671875" style="70" hidden="1" customWidth="1"/>
    <col min="41" max="52" width="3.88671875" style="68" hidden="1" customWidth="1"/>
    <col min="53" max="188" width="3.88671875" style="4" hidden="1" customWidth="1"/>
    <col min="189" max="229" width="0" style="79" hidden="1" customWidth="1"/>
    <col min="230" max="235" width="9.109375" style="79" hidden="1" customWidth="1"/>
    <col min="236" max="236" width="11.5546875" style="79" hidden="1" customWidth="1"/>
    <col min="237" max="241" width="9.109375" style="79" hidden="1" customWidth="1"/>
    <col min="242" max="242" width="7.109375" style="79" hidden="1" customWidth="1"/>
    <col min="243" max="246" width="9.109375" style="79" hidden="1" customWidth="1"/>
    <col min="247" max="247" width="10.6640625" style="79" hidden="1" customWidth="1"/>
    <col min="248" max="255" width="9.109375" style="79" hidden="1" customWidth="1"/>
    <col min="256" max="256" width="86" style="80"/>
    <col min="257" max="257" width="4.109375" style="80" customWidth="1"/>
    <col min="258" max="258" width="4.5546875" style="80" customWidth="1"/>
    <col min="259" max="259" width="1" style="80" customWidth="1"/>
    <col min="260" max="260" width="1.109375" style="80" customWidth="1"/>
    <col min="261" max="261" width="6.5546875" style="80" customWidth="1"/>
    <col min="262" max="262" width="5.44140625" style="80" customWidth="1"/>
    <col min="263" max="263" width="4.5546875" style="80" customWidth="1"/>
    <col min="264" max="264" width="5.33203125" style="80" customWidth="1"/>
    <col min="265" max="269" width="4.109375" style="80" customWidth="1"/>
    <col min="270" max="270" width="9.6640625" style="80" customWidth="1"/>
    <col min="271" max="271" width="10.33203125" style="80" customWidth="1"/>
    <col min="272" max="272" width="11.109375" style="80" customWidth="1"/>
    <col min="273" max="273" width="7" style="80" customWidth="1"/>
    <col min="274" max="274" width="7.6640625" style="80" customWidth="1"/>
    <col min="275" max="275" width="1.88671875" style="80" customWidth="1"/>
    <col min="276" max="276" width="1.5546875" style="80" customWidth="1"/>
    <col min="277" max="511" width="0" style="80" hidden="1" customWidth="1"/>
    <col min="512" max="512" width="86" style="80"/>
    <col min="513" max="513" width="4.109375" style="80" customWidth="1"/>
    <col min="514" max="514" width="4.5546875" style="80" customWidth="1"/>
    <col min="515" max="515" width="1" style="80" customWidth="1"/>
    <col min="516" max="516" width="1.109375" style="80" customWidth="1"/>
    <col min="517" max="517" width="6.5546875" style="80" customWidth="1"/>
    <col min="518" max="518" width="5.44140625" style="80" customWidth="1"/>
    <col min="519" max="519" width="4.5546875" style="80" customWidth="1"/>
    <col min="520" max="520" width="5.33203125" style="80" customWidth="1"/>
    <col min="521" max="525" width="4.109375" style="80" customWidth="1"/>
    <col min="526" max="526" width="9.6640625" style="80" customWidth="1"/>
    <col min="527" max="527" width="10.33203125" style="80" customWidth="1"/>
    <col min="528" max="528" width="11.109375" style="80" customWidth="1"/>
    <col min="529" max="529" width="7" style="80" customWidth="1"/>
    <col min="530" max="530" width="7.6640625" style="80" customWidth="1"/>
    <col min="531" max="531" width="1.88671875" style="80" customWidth="1"/>
    <col min="532" max="532" width="1.5546875" style="80" customWidth="1"/>
    <col min="533" max="767" width="0" style="80" hidden="1" customWidth="1"/>
    <col min="768" max="768" width="86" style="80"/>
    <col min="769" max="769" width="4.109375" style="80" customWidth="1"/>
    <col min="770" max="770" width="4.5546875" style="80" customWidth="1"/>
    <col min="771" max="771" width="1" style="80" customWidth="1"/>
    <col min="772" max="772" width="1.109375" style="80" customWidth="1"/>
    <col min="773" max="773" width="6.5546875" style="80" customWidth="1"/>
    <col min="774" max="774" width="5.44140625" style="80" customWidth="1"/>
    <col min="775" max="775" width="4.5546875" style="80" customWidth="1"/>
    <col min="776" max="776" width="5.33203125" style="80" customWidth="1"/>
    <col min="777" max="781" width="4.109375" style="80" customWidth="1"/>
    <col min="782" max="782" width="9.6640625" style="80" customWidth="1"/>
    <col min="783" max="783" width="10.33203125" style="80" customWidth="1"/>
    <col min="784" max="784" width="11.109375" style="80" customWidth="1"/>
    <col min="785" max="785" width="7" style="80" customWidth="1"/>
    <col min="786" max="786" width="7.6640625" style="80" customWidth="1"/>
    <col min="787" max="787" width="1.88671875" style="80" customWidth="1"/>
    <col min="788" max="788" width="1.5546875" style="80" customWidth="1"/>
    <col min="789" max="1023" width="0" style="80" hidden="1" customWidth="1"/>
    <col min="1024" max="1024" width="86" style="80"/>
    <col min="1025" max="1025" width="4.109375" style="80" customWidth="1"/>
    <col min="1026" max="1026" width="4.5546875" style="80" customWidth="1"/>
    <col min="1027" max="1027" width="1" style="80" customWidth="1"/>
    <col min="1028" max="1028" width="1.109375" style="80" customWidth="1"/>
    <col min="1029" max="1029" width="6.5546875" style="80" customWidth="1"/>
    <col min="1030" max="1030" width="5.44140625" style="80" customWidth="1"/>
    <col min="1031" max="1031" width="4.5546875" style="80" customWidth="1"/>
    <col min="1032" max="1032" width="5.33203125" style="80" customWidth="1"/>
    <col min="1033" max="1037" width="4.109375" style="80" customWidth="1"/>
    <col min="1038" max="1038" width="9.6640625" style="80" customWidth="1"/>
    <col min="1039" max="1039" width="10.33203125" style="80" customWidth="1"/>
    <col min="1040" max="1040" width="11.109375" style="80" customWidth="1"/>
    <col min="1041" max="1041" width="7" style="80" customWidth="1"/>
    <col min="1042" max="1042" width="7.6640625" style="80" customWidth="1"/>
    <col min="1043" max="1043" width="1.88671875" style="80" customWidth="1"/>
    <col min="1044" max="1044" width="1.5546875" style="80" customWidth="1"/>
    <col min="1045" max="1279" width="0" style="80" hidden="1" customWidth="1"/>
    <col min="1280" max="1280" width="86" style="80"/>
    <col min="1281" max="1281" width="4.109375" style="80" customWidth="1"/>
    <col min="1282" max="1282" width="4.5546875" style="80" customWidth="1"/>
    <col min="1283" max="1283" width="1" style="80" customWidth="1"/>
    <col min="1284" max="1284" width="1.109375" style="80" customWidth="1"/>
    <col min="1285" max="1285" width="6.5546875" style="80" customWidth="1"/>
    <col min="1286" max="1286" width="5.44140625" style="80" customWidth="1"/>
    <col min="1287" max="1287" width="4.5546875" style="80" customWidth="1"/>
    <col min="1288" max="1288" width="5.33203125" style="80" customWidth="1"/>
    <col min="1289" max="1293" width="4.109375" style="80" customWidth="1"/>
    <col min="1294" max="1294" width="9.6640625" style="80" customWidth="1"/>
    <col min="1295" max="1295" width="10.33203125" style="80" customWidth="1"/>
    <col min="1296" max="1296" width="11.109375" style="80" customWidth="1"/>
    <col min="1297" max="1297" width="7" style="80" customWidth="1"/>
    <col min="1298" max="1298" width="7.6640625" style="80" customWidth="1"/>
    <col min="1299" max="1299" width="1.88671875" style="80" customWidth="1"/>
    <col min="1300" max="1300" width="1.5546875" style="80" customWidth="1"/>
    <col min="1301" max="1535" width="0" style="80" hidden="1" customWidth="1"/>
    <col min="1536" max="1536" width="86" style="80"/>
    <col min="1537" max="1537" width="4.109375" style="80" customWidth="1"/>
    <col min="1538" max="1538" width="4.5546875" style="80" customWidth="1"/>
    <col min="1539" max="1539" width="1" style="80" customWidth="1"/>
    <col min="1540" max="1540" width="1.109375" style="80" customWidth="1"/>
    <col min="1541" max="1541" width="6.5546875" style="80" customWidth="1"/>
    <col min="1542" max="1542" width="5.44140625" style="80" customWidth="1"/>
    <col min="1543" max="1543" width="4.5546875" style="80" customWidth="1"/>
    <col min="1544" max="1544" width="5.33203125" style="80" customWidth="1"/>
    <col min="1545" max="1549" width="4.109375" style="80" customWidth="1"/>
    <col min="1550" max="1550" width="9.6640625" style="80" customWidth="1"/>
    <col min="1551" max="1551" width="10.33203125" style="80" customWidth="1"/>
    <col min="1552" max="1552" width="11.109375" style="80" customWidth="1"/>
    <col min="1553" max="1553" width="7" style="80" customWidth="1"/>
    <col min="1554" max="1554" width="7.6640625" style="80" customWidth="1"/>
    <col min="1555" max="1555" width="1.88671875" style="80" customWidth="1"/>
    <col min="1556" max="1556" width="1.5546875" style="80" customWidth="1"/>
    <col min="1557" max="1791" width="0" style="80" hidden="1" customWidth="1"/>
    <col min="1792" max="1792" width="86" style="80"/>
    <col min="1793" max="1793" width="4.109375" style="80" customWidth="1"/>
    <col min="1794" max="1794" width="4.5546875" style="80" customWidth="1"/>
    <col min="1795" max="1795" width="1" style="80" customWidth="1"/>
    <col min="1796" max="1796" width="1.109375" style="80" customWidth="1"/>
    <col min="1797" max="1797" width="6.5546875" style="80" customWidth="1"/>
    <col min="1798" max="1798" width="5.44140625" style="80" customWidth="1"/>
    <col min="1799" max="1799" width="4.5546875" style="80" customWidth="1"/>
    <col min="1800" max="1800" width="5.33203125" style="80" customWidth="1"/>
    <col min="1801" max="1805" width="4.109375" style="80" customWidth="1"/>
    <col min="1806" max="1806" width="9.6640625" style="80" customWidth="1"/>
    <col min="1807" max="1807" width="10.33203125" style="80" customWidth="1"/>
    <col min="1808" max="1808" width="11.109375" style="80" customWidth="1"/>
    <col min="1809" max="1809" width="7" style="80" customWidth="1"/>
    <col min="1810" max="1810" width="7.6640625" style="80" customWidth="1"/>
    <col min="1811" max="1811" width="1.88671875" style="80" customWidth="1"/>
    <col min="1812" max="1812" width="1.5546875" style="80" customWidth="1"/>
    <col min="1813" max="2047" width="0" style="80" hidden="1" customWidth="1"/>
    <col min="2048" max="2048" width="86" style="80"/>
    <col min="2049" max="2049" width="4.109375" style="80" customWidth="1"/>
    <col min="2050" max="2050" width="4.5546875" style="80" customWidth="1"/>
    <col min="2051" max="2051" width="1" style="80" customWidth="1"/>
    <col min="2052" max="2052" width="1.109375" style="80" customWidth="1"/>
    <col min="2053" max="2053" width="6.5546875" style="80" customWidth="1"/>
    <col min="2054" max="2054" width="5.44140625" style="80" customWidth="1"/>
    <col min="2055" max="2055" width="4.5546875" style="80" customWidth="1"/>
    <col min="2056" max="2056" width="5.33203125" style="80" customWidth="1"/>
    <col min="2057" max="2061" width="4.109375" style="80" customWidth="1"/>
    <col min="2062" max="2062" width="9.6640625" style="80" customWidth="1"/>
    <col min="2063" max="2063" width="10.33203125" style="80" customWidth="1"/>
    <col min="2064" max="2064" width="11.109375" style="80" customWidth="1"/>
    <col min="2065" max="2065" width="7" style="80" customWidth="1"/>
    <col min="2066" max="2066" width="7.6640625" style="80" customWidth="1"/>
    <col min="2067" max="2067" width="1.88671875" style="80" customWidth="1"/>
    <col min="2068" max="2068" width="1.5546875" style="80" customWidth="1"/>
    <col min="2069" max="2303" width="0" style="80" hidden="1" customWidth="1"/>
    <col min="2304" max="2304" width="86" style="80"/>
    <col min="2305" max="2305" width="4.109375" style="80" customWidth="1"/>
    <col min="2306" max="2306" width="4.5546875" style="80" customWidth="1"/>
    <col min="2307" max="2307" width="1" style="80" customWidth="1"/>
    <col min="2308" max="2308" width="1.109375" style="80" customWidth="1"/>
    <col min="2309" max="2309" width="6.5546875" style="80" customWidth="1"/>
    <col min="2310" max="2310" width="5.44140625" style="80" customWidth="1"/>
    <col min="2311" max="2311" width="4.5546875" style="80" customWidth="1"/>
    <col min="2312" max="2312" width="5.33203125" style="80" customWidth="1"/>
    <col min="2313" max="2317" width="4.109375" style="80" customWidth="1"/>
    <col min="2318" max="2318" width="9.6640625" style="80" customWidth="1"/>
    <col min="2319" max="2319" width="10.33203125" style="80" customWidth="1"/>
    <col min="2320" max="2320" width="11.109375" style="80" customWidth="1"/>
    <col min="2321" max="2321" width="7" style="80" customWidth="1"/>
    <col min="2322" max="2322" width="7.6640625" style="80" customWidth="1"/>
    <col min="2323" max="2323" width="1.88671875" style="80" customWidth="1"/>
    <col min="2324" max="2324" width="1.5546875" style="80" customWidth="1"/>
    <col min="2325" max="2559" width="0" style="80" hidden="1" customWidth="1"/>
    <col min="2560" max="2560" width="86" style="80"/>
    <col min="2561" max="2561" width="4.109375" style="80" customWidth="1"/>
    <col min="2562" max="2562" width="4.5546875" style="80" customWidth="1"/>
    <col min="2563" max="2563" width="1" style="80" customWidth="1"/>
    <col min="2564" max="2564" width="1.109375" style="80" customWidth="1"/>
    <col min="2565" max="2565" width="6.5546875" style="80" customWidth="1"/>
    <col min="2566" max="2566" width="5.44140625" style="80" customWidth="1"/>
    <col min="2567" max="2567" width="4.5546875" style="80" customWidth="1"/>
    <col min="2568" max="2568" width="5.33203125" style="80" customWidth="1"/>
    <col min="2569" max="2573" width="4.109375" style="80" customWidth="1"/>
    <col min="2574" max="2574" width="9.6640625" style="80" customWidth="1"/>
    <col min="2575" max="2575" width="10.33203125" style="80" customWidth="1"/>
    <col min="2576" max="2576" width="11.109375" style="80" customWidth="1"/>
    <col min="2577" max="2577" width="7" style="80" customWidth="1"/>
    <col min="2578" max="2578" width="7.6640625" style="80" customWidth="1"/>
    <col min="2579" max="2579" width="1.88671875" style="80" customWidth="1"/>
    <col min="2580" max="2580" width="1.5546875" style="80" customWidth="1"/>
    <col min="2581" max="2815" width="0" style="80" hidden="1" customWidth="1"/>
    <col min="2816" max="2816" width="86" style="80"/>
    <col min="2817" max="2817" width="4.109375" style="80" customWidth="1"/>
    <col min="2818" max="2818" width="4.5546875" style="80" customWidth="1"/>
    <col min="2819" max="2819" width="1" style="80" customWidth="1"/>
    <col min="2820" max="2820" width="1.109375" style="80" customWidth="1"/>
    <col min="2821" max="2821" width="6.5546875" style="80" customWidth="1"/>
    <col min="2822" max="2822" width="5.44140625" style="80" customWidth="1"/>
    <col min="2823" max="2823" width="4.5546875" style="80" customWidth="1"/>
    <col min="2824" max="2824" width="5.33203125" style="80" customWidth="1"/>
    <col min="2825" max="2829" width="4.109375" style="80" customWidth="1"/>
    <col min="2830" max="2830" width="9.6640625" style="80" customWidth="1"/>
    <col min="2831" max="2831" width="10.33203125" style="80" customWidth="1"/>
    <col min="2832" max="2832" width="11.109375" style="80" customWidth="1"/>
    <col min="2833" max="2833" width="7" style="80" customWidth="1"/>
    <col min="2834" max="2834" width="7.6640625" style="80" customWidth="1"/>
    <col min="2835" max="2835" width="1.88671875" style="80" customWidth="1"/>
    <col min="2836" max="2836" width="1.5546875" style="80" customWidth="1"/>
    <col min="2837" max="3071" width="0" style="80" hidden="1" customWidth="1"/>
    <col min="3072" max="3072" width="86" style="80"/>
    <col min="3073" max="3073" width="4.109375" style="80" customWidth="1"/>
    <col min="3074" max="3074" width="4.5546875" style="80" customWidth="1"/>
    <col min="3075" max="3075" width="1" style="80" customWidth="1"/>
    <col min="3076" max="3076" width="1.109375" style="80" customWidth="1"/>
    <col min="3077" max="3077" width="6.5546875" style="80" customWidth="1"/>
    <col min="3078" max="3078" width="5.44140625" style="80" customWidth="1"/>
    <col min="3079" max="3079" width="4.5546875" style="80" customWidth="1"/>
    <col min="3080" max="3080" width="5.33203125" style="80" customWidth="1"/>
    <col min="3081" max="3085" width="4.109375" style="80" customWidth="1"/>
    <col min="3086" max="3086" width="9.6640625" style="80" customWidth="1"/>
    <col min="3087" max="3087" width="10.33203125" style="80" customWidth="1"/>
    <col min="3088" max="3088" width="11.109375" style="80" customWidth="1"/>
    <col min="3089" max="3089" width="7" style="80" customWidth="1"/>
    <col min="3090" max="3090" width="7.6640625" style="80" customWidth="1"/>
    <col min="3091" max="3091" width="1.88671875" style="80" customWidth="1"/>
    <col min="3092" max="3092" width="1.5546875" style="80" customWidth="1"/>
    <col min="3093" max="3327" width="0" style="80" hidden="1" customWidth="1"/>
    <col min="3328" max="3328" width="86" style="80"/>
    <col min="3329" max="3329" width="4.109375" style="80" customWidth="1"/>
    <col min="3330" max="3330" width="4.5546875" style="80" customWidth="1"/>
    <col min="3331" max="3331" width="1" style="80" customWidth="1"/>
    <col min="3332" max="3332" width="1.109375" style="80" customWidth="1"/>
    <col min="3333" max="3333" width="6.5546875" style="80" customWidth="1"/>
    <col min="3334" max="3334" width="5.44140625" style="80" customWidth="1"/>
    <col min="3335" max="3335" width="4.5546875" style="80" customWidth="1"/>
    <col min="3336" max="3336" width="5.33203125" style="80" customWidth="1"/>
    <col min="3337" max="3341" width="4.109375" style="80" customWidth="1"/>
    <col min="3342" max="3342" width="9.6640625" style="80" customWidth="1"/>
    <col min="3343" max="3343" width="10.33203125" style="80" customWidth="1"/>
    <col min="3344" max="3344" width="11.109375" style="80" customWidth="1"/>
    <col min="3345" max="3345" width="7" style="80" customWidth="1"/>
    <col min="3346" max="3346" width="7.6640625" style="80" customWidth="1"/>
    <col min="3347" max="3347" width="1.88671875" style="80" customWidth="1"/>
    <col min="3348" max="3348" width="1.5546875" style="80" customWidth="1"/>
    <col min="3349" max="3583" width="0" style="80" hidden="1" customWidth="1"/>
    <col min="3584" max="3584" width="86" style="80"/>
    <col min="3585" max="3585" width="4.109375" style="80" customWidth="1"/>
    <col min="3586" max="3586" width="4.5546875" style="80" customWidth="1"/>
    <col min="3587" max="3587" width="1" style="80" customWidth="1"/>
    <col min="3588" max="3588" width="1.109375" style="80" customWidth="1"/>
    <col min="3589" max="3589" width="6.5546875" style="80" customWidth="1"/>
    <col min="3590" max="3590" width="5.44140625" style="80" customWidth="1"/>
    <col min="3591" max="3591" width="4.5546875" style="80" customWidth="1"/>
    <col min="3592" max="3592" width="5.33203125" style="80" customWidth="1"/>
    <col min="3593" max="3597" width="4.109375" style="80" customWidth="1"/>
    <col min="3598" max="3598" width="9.6640625" style="80" customWidth="1"/>
    <col min="3599" max="3599" width="10.33203125" style="80" customWidth="1"/>
    <col min="3600" max="3600" width="11.109375" style="80" customWidth="1"/>
    <col min="3601" max="3601" width="7" style="80" customWidth="1"/>
    <col min="3602" max="3602" width="7.6640625" style="80" customWidth="1"/>
    <col min="3603" max="3603" width="1.88671875" style="80" customWidth="1"/>
    <col min="3604" max="3604" width="1.5546875" style="80" customWidth="1"/>
    <col min="3605" max="3839" width="0" style="80" hidden="1" customWidth="1"/>
    <col min="3840" max="3840" width="86" style="80"/>
    <col min="3841" max="3841" width="4.109375" style="80" customWidth="1"/>
    <col min="3842" max="3842" width="4.5546875" style="80" customWidth="1"/>
    <col min="3843" max="3843" width="1" style="80" customWidth="1"/>
    <col min="3844" max="3844" width="1.109375" style="80" customWidth="1"/>
    <col min="3845" max="3845" width="6.5546875" style="80" customWidth="1"/>
    <col min="3846" max="3846" width="5.44140625" style="80" customWidth="1"/>
    <col min="3847" max="3847" width="4.5546875" style="80" customWidth="1"/>
    <col min="3848" max="3848" width="5.33203125" style="80" customWidth="1"/>
    <col min="3849" max="3853" width="4.109375" style="80" customWidth="1"/>
    <col min="3854" max="3854" width="9.6640625" style="80" customWidth="1"/>
    <col min="3855" max="3855" width="10.33203125" style="80" customWidth="1"/>
    <col min="3856" max="3856" width="11.109375" style="80" customWidth="1"/>
    <col min="3857" max="3857" width="7" style="80" customWidth="1"/>
    <col min="3858" max="3858" width="7.6640625" style="80" customWidth="1"/>
    <col min="3859" max="3859" width="1.88671875" style="80" customWidth="1"/>
    <col min="3860" max="3860" width="1.5546875" style="80" customWidth="1"/>
    <col min="3861" max="4095" width="0" style="80" hidden="1" customWidth="1"/>
    <col min="4096" max="4096" width="86" style="80"/>
    <col min="4097" max="4097" width="4.109375" style="80" customWidth="1"/>
    <col min="4098" max="4098" width="4.5546875" style="80" customWidth="1"/>
    <col min="4099" max="4099" width="1" style="80" customWidth="1"/>
    <col min="4100" max="4100" width="1.109375" style="80" customWidth="1"/>
    <col min="4101" max="4101" width="6.5546875" style="80" customWidth="1"/>
    <col min="4102" max="4102" width="5.44140625" style="80" customWidth="1"/>
    <col min="4103" max="4103" width="4.5546875" style="80" customWidth="1"/>
    <col min="4104" max="4104" width="5.33203125" style="80" customWidth="1"/>
    <col min="4105" max="4109" width="4.109375" style="80" customWidth="1"/>
    <col min="4110" max="4110" width="9.6640625" style="80" customWidth="1"/>
    <col min="4111" max="4111" width="10.33203125" style="80" customWidth="1"/>
    <col min="4112" max="4112" width="11.109375" style="80" customWidth="1"/>
    <col min="4113" max="4113" width="7" style="80" customWidth="1"/>
    <col min="4114" max="4114" width="7.6640625" style="80" customWidth="1"/>
    <col min="4115" max="4115" width="1.88671875" style="80" customWidth="1"/>
    <col min="4116" max="4116" width="1.5546875" style="80" customWidth="1"/>
    <col min="4117" max="4351" width="0" style="80" hidden="1" customWidth="1"/>
    <col min="4352" max="4352" width="86" style="80"/>
    <col min="4353" max="4353" width="4.109375" style="80" customWidth="1"/>
    <col min="4354" max="4354" width="4.5546875" style="80" customWidth="1"/>
    <col min="4355" max="4355" width="1" style="80" customWidth="1"/>
    <col min="4356" max="4356" width="1.109375" style="80" customWidth="1"/>
    <col min="4357" max="4357" width="6.5546875" style="80" customWidth="1"/>
    <col min="4358" max="4358" width="5.44140625" style="80" customWidth="1"/>
    <col min="4359" max="4359" width="4.5546875" style="80" customWidth="1"/>
    <col min="4360" max="4360" width="5.33203125" style="80" customWidth="1"/>
    <col min="4361" max="4365" width="4.109375" style="80" customWidth="1"/>
    <col min="4366" max="4366" width="9.6640625" style="80" customWidth="1"/>
    <col min="4367" max="4367" width="10.33203125" style="80" customWidth="1"/>
    <col min="4368" max="4368" width="11.109375" style="80" customWidth="1"/>
    <col min="4369" max="4369" width="7" style="80" customWidth="1"/>
    <col min="4370" max="4370" width="7.6640625" style="80" customWidth="1"/>
    <col min="4371" max="4371" width="1.88671875" style="80" customWidth="1"/>
    <col min="4372" max="4372" width="1.5546875" style="80" customWidth="1"/>
    <col min="4373" max="4607" width="0" style="80" hidden="1" customWidth="1"/>
    <col min="4608" max="4608" width="86" style="80"/>
    <col min="4609" max="4609" width="4.109375" style="80" customWidth="1"/>
    <col min="4610" max="4610" width="4.5546875" style="80" customWidth="1"/>
    <col min="4611" max="4611" width="1" style="80" customWidth="1"/>
    <col min="4612" max="4612" width="1.109375" style="80" customWidth="1"/>
    <col min="4613" max="4613" width="6.5546875" style="80" customWidth="1"/>
    <col min="4614" max="4614" width="5.44140625" style="80" customWidth="1"/>
    <col min="4615" max="4615" width="4.5546875" style="80" customWidth="1"/>
    <col min="4616" max="4616" width="5.33203125" style="80" customWidth="1"/>
    <col min="4617" max="4621" width="4.109375" style="80" customWidth="1"/>
    <col min="4622" max="4622" width="9.6640625" style="80" customWidth="1"/>
    <col min="4623" max="4623" width="10.33203125" style="80" customWidth="1"/>
    <col min="4624" max="4624" width="11.109375" style="80" customWidth="1"/>
    <col min="4625" max="4625" width="7" style="80" customWidth="1"/>
    <col min="4626" max="4626" width="7.6640625" style="80" customWidth="1"/>
    <col min="4627" max="4627" width="1.88671875" style="80" customWidth="1"/>
    <col min="4628" max="4628" width="1.5546875" style="80" customWidth="1"/>
    <col min="4629" max="4863" width="0" style="80" hidden="1" customWidth="1"/>
    <col min="4864" max="4864" width="86" style="80"/>
    <col min="4865" max="4865" width="4.109375" style="80" customWidth="1"/>
    <col min="4866" max="4866" width="4.5546875" style="80" customWidth="1"/>
    <col min="4867" max="4867" width="1" style="80" customWidth="1"/>
    <col min="4868" max="4868" width="1.109375" style="80" customWidth="1"/>
    <col min="4869" max="4869" width="6.5546875" style="80" customWidth="1"/>
    <col min="4870" max="4870" width="5.44140625" style="80" customWidth="1"/>
    <col min="4871" max="4871" width="4.5546875" style="80" customWidth="1"/>
    <col min="4872" max="4872" width="5.33203125" style="80" customWidth="1"/>
    <col min="4873" max="4877" width="4.109375" style="80" customWidth="1"/>
    <col min="4878" max="4878" width="9.6640625" style="80" customWidth="1"/>
    <col min="4879" max="4879" width="10.33203125" style="80" customWidth="1"/>
    <col min="4880" max="4880" width="11.109375" style="80" customWidth="1"/>
    <col min="4881" max="4881" width="7" style="80" customWidth="1"/>
    <col min="4882" max="4882" width="7.6640625" style="80" customWidth="1"/>
    <col min="4883" max="4883" width="1.88671875" style="80" customWidth="1"/>
    <col min="4884" max="4884" width="1.5546875" style="80" customWidth="1"/>
    <col min="4885" max="5119" width="0" style="80" hidden="1" customWidth="1"/>
    <col min="5120" max="5120" width="86" style="80"/>
    <col min="5121" max="5121" width="4.109375" style="80" customWidth="1"/>
    <col min="5122" max="5122" width="4.5546875" style="80" customWidth="1"/>
    <col min="5123" max="5123" width="1" style="80" customWidth="1"/>
    <col min="5124" max="5124" width="1.109375" style="80" customWidth="1"/>
    <col min="5125" max="5125" width="6.5546875" style="80" customWidth="1"/>
    <col min="5126" max="5126" width="5.44140625" style="80" customWidth="1"/>
    <col min="5127" max="5127" width="4.5546875" style="80" customWidth="1"/>
    <col min="5128" max="5128" width="5.33203125" style="80" customWidth="1"/>
    <col min="5129" max="5133" width="4.109375" style="80" customWidth="1"/>
    <col min="5134" max="5134" width="9.6640625" style="80" customWidth="1"/>
    <col min="5135" max="5135" width="10.33203125" style="80" customWidth="1"/>
    <col min="5136" max="5136" width="11.109375" style="80" customWidth="1"/>
    <col min="5137" max="5137" width="7" style="80" customWidth="1"/>
    <col min="5138" max="5138" width="7.6640625" style="80" customWidth="1"/>
    <col min="5139" max="5139" width="1.88671875" style="80" customWidth="1"/>
    <col min="5140" max="5140" width="1.5546875" style="80" customWidth="1"/>
    <col min="5141" max="5375" width="0" style="80" hidden="1" customWidth="1"/>
    <col min="5376" max="5376" width="86" style="80"/>
    <col min="5377" max="5377" width="4.109375" style="80" customWidth="1"/>
    <col min="5378" max="5378" width="4.5546875" style="80" customWidth="1"/>
    <col min="5379" max="5379" width="1" style="80" customWidth="1"/>
    <col min="5380" max="5380" width="1.109375" style="80" customWidth="1"/>
    <col min="5381" max="5381" width="6.5546875" style="80" customWidth="1"/>
    <col min="5382" max="5382" width="5.44140625" style="80" customWidth="1"/>
    <col min="5383" max="5383" width="4.5546875" style="80" customWidth="1"/>
    <col min="5384" max="5384" width="5.33203125" style="80" customWidth="1"/>
    <col min="5385" max="5389" width="4.109375" style="80" customWidth="1"/>
    <col min="5390" max="5390" width="9.6640625" style="80" customWidth="1"/>
    <col min="5391" max="5391" width="10.33203125" style="80" customWidth="1"/>
    <col min="5392" max="5392" width="11.109375" style="80" customWidth="1"/>
    <col min="5393" max="5393" width="7" style="80" customWidth="1"/>
    <col min="5394" max="5394" width="7.6640625" style="80" customWidth="1"/>
    <col min="5395" max="5395" width="1.88671875" style="80" customWidth="1"/>
    <col min="5396" max="5396" width="1.5546875" style="80" customWidth="1"/>
    <col min="5397" max="5631" width="0" style="80" hidden="1" customWidth="1"/>
    <col min="5632" max="5632" width="86" style="80"/>
    <col min="5633" max="5633" width="4.109375" style="80" customWidth="1"/>
    <col min="5634" max="5634" width="4.5546875" style="80" customWidth="1"/>
    <col min="5635" max="5635" width="1" style="80" customWidth="1"/>
    <col min="5636" max="5636" width="1.109375" style="80" customWidth="1"/>
    <col min="5637" max="5637" width="6.5546875" style="80" customWidth="1"/>
    <col min="5638" max="5638" width="5.44140625" style="80" customWidth="1"/>
    <col min="5639" max="5639" width="4.5546875" style="80" customWidth="1"/>
    <col min="5640" max="5640" width="5.33203125" style="80" customWidth="1"/>
    <col min="5641" max="5645" width="4.109375" style="80" customWidth="1"/>
    <col min="5646" max="5646" width="9.6640625" style="80" customWidth="1"/>
    <col min="5647" max="5647" width="10.33203125" style="80" customWidth="1"/>
    <col min="5648" max="5648" width="11.109375" style="80" customWidth="1"/>
    <col min="5649" max="5649" width="7" style="80" customWidth="1"/>
    <col min="5650" max="5650" width="7.6640625" style="80" customWidth="1"/>
    <col min="5651" max="5651" width="1.88671875" style="80" customWidth="1"/>
    <col min="5652" max="5652" width="1.5546875" style="80" customWidth="1"/>
    <col min="5653" max="5887" width="0" style="80" hidden="1" customWidth="1"/>
    <col min="5888" max="5888" width="86" style="80"/>
    <col min="5889" max="5889" width="4.109375" style="80" customWidth="1"/>
    <col min="5890" max="5890" width="4.5546875" style="80" customWidth="1"/>
    <col min="5891" max="5891" width="1" style="80" customWidth="1"/>
    <col min="5892" max="5892" width="1.109375" style="80" customWidth="1"/>
    <col min="5893" max="5893" width="6.5546875" style="80" customWidth="1"/>
    <col min="5894" max="5894" width="5.44140625" style="80" customWidth="1"/>
    <col min="5895" max="5895" width="4.5546875" style="80" customWidth="1"/>
    <col min="5896" max="5896" width="5.33203125" style="80" customWidth="1"/>
    <col min="5897" max="5901" width="4.109375" style="80" customWidth="1"/>
    <col min="5902" max="5902" width="9.6640625" style="80" customWidth="1"/>
    <col min="5903" max="5903" width="10.33203125" style="80" customWidth="1"/>
    <col min="5904" max="5904" width="11.109375" style="80" customWidth="1"/>
    <col min="5905" max="5905" width="7" style="80" customWidth="1"/>
    <col min="5906" max="5906" width="7.6640625" style="80" customWidth="1"/>
    <col min="5907" max="5907" width="1.88671875" style="80" customWidth="1"/>
    <col min="5908" max="5908" width="1.5546875" style="80" customWidth="1"/>
    <col min="5909" max="6143" width="0" style="80" hidden="1" customWidth="1"/>
    <col min="6144" max="6144" width="86" style="80"/>
    <col min="6145" max="6145" width="4.109375" style="80" customWidth="1"/>
    <col min="6146" max="6146" width="4.5546875" style="80" customWidth="1"/>
    <col min="6147" max="6147" width="1" style="80" customWidth="1"/>
    <col min="6148" max="6148" width="1.109375" style="80" customWidth="1"/>
    <col min="6149" max="6149" width="6.5546875" style="80" customWidth="1"/>
    <col min="6150" max="6150" width="5.44140625" style="80" customWidth="1"/>
    <col min="6151" max="6151" width="4.5546875" style="80" customWidth="1"/>
    <col min="6152" max="6152" width="5.33203125" style="80" customWidth="1"/>
    <col min="6153" max="6157" width="4.109375" style="80" customWidth="1"/>
    <col min="6158" max="6158" width="9.6640625" style="80" customWidth="1"/>
    <col min="6159" max="6159" width="10.33203125" style="80" customWidth="1"/>
    <col min="6160" max="6160" width="11.109375" style="80" customWidth="1"/>
    <col min="6161" max="6161" width="7" style="80" customWidth="1"/>
    <col min="6162" max="6162" width="7.6640625" style="80" customWidth="1"/>
    <col min="6163" max="6163" width="1.88671875" style="80" customWidth="1"/>
    <col min="6164" max="6164" width="1.5546875" style="80" customWidth="1"/>
    <col min="6165" max="6399" width="0" style="80" hidden="1" customWidth="1"/>
    <col min="6400" max="6400" width="86" style="80"/>
    <col min="6401" max="6401" width="4.109375" style="80" customWidth="1"/>
    <col min="6402" max="6402" width="4.5546875" style="80" customWidth="1"/>
    <col min="6403" max="6403" width="1" style="80" customWidth="1"/>
    <col min="6404" max="6404" width="1.109375" style="80" customWidth="1"/>
    <col min="6405" max="6405" width="6.5546875" style="80" customWidth="1"/>
    <col min="6406" max="6406" width="5.44140625" style="80" customWidth="1"/>
    <col min="6407" max="6407" width="4.5546875" style="80" customWidth="1"/>
    <col min="6408" max="6408" width="5.33203125" style="80" customWidth="1"/>
    <col min="6409" max="6413" width="4.109375" style="80" customWidth="1"/>
    <col min="6414" max="6414" width="9.6640625" style="80" customWidth="1"/>
    <col min="6415" max="6415" width="10.33203125" style="80" customWidth="1"/>
    <col min="6416" max="6416" width="11.109375" style="80" customWidth="1"/>
    <col min="6417" max="6417" width="7" style="80" customWidth="1"/>
    <col min="6418" max="6418" width="7.6640625" style="80" customWidth="1"/>
    <col min="6419" max="6419" width="1.88671875" style="80" customWidth="1"/>
    <col min="6420" max="6420" width="1.5546875" style="80" customWidth="1"/>
    <col min="6421" max="6655" width="0" style="80" hidden="1" customWidth="1"/>
    <col min="6656" max="6656" width="86" style="80"/>
    <col min="6657" max="6657" width="4.109375" style="80" customWidth="1"/>
    <col min="6658" max="6658" width="4.5546875" style="80" customWidth="1"/>
    <col min="6659" max="6659" width="1" style="80" customWidth="1"/>
    <col min="6660" max="6660" width="1.109375" style="80" customWidth="1"/>
    <col min="6661" max="6661" width="6.5546875" style="80" customWidth="1"/>
    <col min="6662" max="6662" width="5.44140625" style="80" customWidth="1"/>
    <col min="6663" max="6663" width="4.5546875" style="80" customWidth="1"/>
    <col min="6664" max="6664" width="5.33203125" style="80" customWidth="1"/>
    <col min="6665" max="6669" width="4.109375" style="80" customWidth="1"/>
    <col min="6670" max="6670" width="9.6640625" style="80" customWidth="1"/>
    <col min="6671" max="6671" width="10.33203125" style="80" customWidth="1"/>
    <col min="6672" max="6672" width="11.109375" style="80" customWidth="1"/>
    <col min="6673" max="6673" width="7" style="80" customWidth="1"/>
    <col min="6674" max="6674" width="7.6640625" style="80" customWidth="1"/>
    <col min="6675" max="6675" width="1.88671875" style="80" customWidth="1"/>
    <col min="6676" max="6676" width="1.5546875" style="80" customWidth="1"/>
    <col min="6677" max="6911" width="0" style="80" hidden="1" customWidth="1"/>
    <col min="6912" max="6912" width="86" style="80"/>
    <col min="6913" max="6913" width="4.109375" style="80" customWidth="1"/>
    <col min="6914" max="6914" width="4.5546875" style="80" customWidth="1"/>
    <col min="6915" max="6915" width="1" style="80" customWidth="1"/>
    <col min="6916" max="6916" width="1.109375" style="80" customWidth="1"/>
    <col min="6917" max="6917" width="6.5546875" style="80" customWidth="1"/>
    <col min="6918" max="6918" width="5.44140625" style="80" customWidth="1"/>
    <col min="6919" max="6919" width="4.5546875" style="80" customWidth="1"/>
    <col min="6920" max="6920" width="5.33203125" style="80" customWidth="1"/>
    <col min="6921" max="6925" width="4.109375" style="80" customWidth="1"/>
    <col min="6926" max="6926" width="9.6640625" style="80" customWidth="1"/>
    <col min="6927" max="6927" width="10.33203125" style="80" customWidth="1"/>
    <col min="6928" max="6928" width="11.109375" style="80" customWidth="1"/>
    <col min="6929" max="6929" width="7" style="80" customWidth="1"/>
    <col min="6930" max="6930" width="7.6640625" style="80" customWidth="1"/>
    <col min="6931" max="6931" width="1.88671875" style="80" customWidth="1"/>
    <col min="6932" max="6932" width="1.5546875" style="80" customWidth="1"/>
    <col min="6933" max="7167" width="0" style="80" hidden="1" customWidth="1"/>
    <col min="7168" max="7168" width="86" style="80"/>
    <col min="7169" max="7169" width="4.109375" style="80" customWidth="1"/>
    <col min="7170" max="7170" width="4.5546875" style="80" customWidth="1"/>
    <col min="7171" max="7171" width="1" style="80" customWidth="1"/>
    <col min="7172" max="7172" width="1.109375" style="80" customWidth="1"/>
    <col min="7173" max="7173" width="6.5546875" style="80" customWidth="1"/>
    <col min="7174" max="7174" width="5.44140625" style="80" customWidth="1"/>
    <col min="7175" max="7175" width="4.5546875" style="80" customWidth="1"/>
    <col min="7176" max="7176" width="5.33203125" style="80" customWidth="1"/>
    <col min="7177" max="7181" width="4.109375" style="80" customWidth="1"/>
    <col min="7182" max="7182" width="9.6640625" style="80" customWidth="1"/>
    <col min="7183" max="7183" width="10.33203125" style="80" customWidth="1"/>
    <col min="7184" max="7184" width="11.109375" style="80" customWidth="1"/>
    <col min="7185" max="7185" width="7" style="80" customWidth="1"/>
    <col min="7186" max="7186" width="7.6640625" style="80" customWidth="1"/>
    <col min="7187" max="7187" width="1.88671875" style="80" customWidth="1"/>
    <col min="7188" max="7188" width="1.5546875" style="80" customWidth="1"/>
    <col min="7189" max="7423" width="0" style="80" hidden="1" customWidth="1"/>
    <col min="7424" max="7424" width="86" style="80"/>
    <col min="7425" max="7425" width="4.109375" style="80" customWidth="1"/>
    <col min="7426" max="7426" width="4.5546875" style="80" customWidth="1"/>
    <col min="7427" max="7427" width="1" style="80" customWidth="1"/>
    <col min="7428" max="7428" width="1.109375" style="80" customWidth="1"/>
    <col min="7429" max="7429" width="6.5546875" style="80" customWidth="1"/>
    <col min="7430" max="7430" width="5.44140625" style="80" customWidth="1"/>
    <col min="7431" max="7431" width="4.5546875" style="80" customWidth="1"/>
    <col min="7432" max="7432" width="5.33203125" style="80" customWidth="1"/>
    <col min="7433" max="7437" width="4.109375" style="80" customWidth="1"/>
    <col min="7438" max="7438" width="9.6640625" style="80" customWidth="1"/>
    <col min="7439" max="7439" width="10.33203125" style="80" customWidth="1"/>
    <col min="7440" max="7440" width="11.109375" style="80" customWidth="1"/>
    <col min="7441" max="7441" width="7" style="80" customWidth="1"/>
    <col min="7442" max="7442" width="7.6640625" style="80" customWidth="1"/>
    <col min="7443" max="7443" width="1.88671875" style="80" customWidth="1"/>
    <col min="7444" max="7444" width="1.5546875" style="80" customWidth="1"/>
    <col min="7445" max="7679" width="0" style="80" hidden="1" customWidth="1"/>
    <col min="7680" max="7680" width="86" style="80"/>
    <col min="7681" max="7681" width="4.109375" style="80" customWidth="1"/>
    <col min="7682" max="7682" width="4.5546875" style="80" customWidth="1"/>
    <col min="7683" max="7683" width="1" style="80" customWidth="1"/>
    <col min="7684" max="7684" width="1.109375" style="80" customWidth="1"/>
    <col min="7685" max="7685" width="6.5546875" style="80" customWidth="1"/>
    <col min="7686" max="7686" width="5.44140625" style="80" customWidth="1"/>
    <col min="7687" max="7687" width="4.5546875" style="80" customWidth="1"/>
    <col min="7688" max="7688" width="5.33203125" style="80" customWidth="1"/>
    <col min="7689" max="7693" width="4.109375" style="80" customWidth="1"/>
    <col min="7694" max="7694" width="9.6640625" style="80" customWidth="1"/>
    <col min="7695" max="7695" width="10.33203125" style="80" customWidth="1"/>
    <col min="7696" max="7696" width="11.109375" style="80" customWidth="1"/>
    <col min="7697" max="7697" width="7" style="80" customWidth="1"/>
    <col min="7698" max="7698" width="7.6640625" style="80" customWidth="1"/>
    <col min="7699" max="7699" width="1.88671875" style="80" customWidth="1"/>
    <col min="7700" max="7700" width="1.5546875" style="80" customWidth="1"/>
    <col min="7701" max="7935" width="0" style="80" hidden="1" customWidth="1"/>
    <col min="7936" max="7936" width="86" style="80"/>
    <col min="7937" max="7937" width="4.109375" style="80" customWidth="1"/>
    <col min="7938" max="7938" width="4.5546875" style="80" customWidth="1"/>
    <col min="7939" max="7939" width="1" style="80" customWidth="1"/>
    <col min="7940" max="7940" width="1.109375" style="80" customWidth="1"/>
    <col min="7941" max="7941" width="6.5546875" style="80" customWidth="1"/>
    <col min="7942" max="7942" width="5.44140625" style="80" customWidth="1"/>
    <col min="7943" max="7943" width="4.5546875" style="80" customWidth="1"/>
    <col min="7944" max="7944" width="5.33203125" style="80" customWidth="1"/>
    <col min="7945" max="7949" width="4.109375" style="80" customWidth="1"/>
    <col min="7950" max="7950" width="9.6640625" style="80" customWidth="1"/>
    <col min="7951" max="7951" width="10.33203125" style="80" customWidth="1"/>
    <col min="7952" max="7952" width="11.109375" style="80" customWidth="1"/>
    <col min="7953" max="7953" width="7" style="80" customWidth="1"/>
    <col min="7954" max="7954" width="7.6640625" style="80" customWidth="1"/>
    <col min="7955" max="7955" width="1.88671875" style="80" customWidth="1"/>
    <col min="7956" max="7956" width="1.5546875" style="80" customWidth="1"/>
    <col min="7957" max="8191" width="0" style="80" hidden="1" customWidth="1"/>
    <col min="8192" max="8192" width="86" style="80"/>
    <col min="8193" max="8193" width="4.109375" style="80" customWidth="1"/>
    <col min="8194" max="8194" width="4.5546875" style="80" customWidth="1"/>
    <col min="8195" max="8195" width="1" style="80" customWidth="1"/>
    <col min="8196" max="8196" width="1.109375" style="80" customWidth="1"/>
    <col min="8197" max="8197" width="6.5546875" style="80" customWidth="1"/>
    <col min="8198" max="8198" width="5.44140625" style="80" customWidth="1"/>
    <col min="8199" max="8199" width="4.5546875" style="80" customWidth="1"/>
    <col min="8200" max="8200" width="5.33203125" style="80" customWidth="1"/>
    <col min="8201" max="8205" width="4.109375" style="80" customWidth="1"/>
    <col min="8206" max="8206" width="9.6640625" style="80" customWidth="1"/>
    <col min="8207" max="8207" width="10.33203125" style="80" customWidth="1"/>
    <col min="8208" max="8208" width="11.109375" style="80" customWidth="1"/>
    <col min="8209" max="8209" width="7" style="80" customWidth="1"/>
    <col min="8210" max="8210" width="7.6640625" style="80" customWidth="1"/>
    <col min="8211" max="8211" width="1.88671875" style="80" customWidth="1"/>
    <col min="8212" max="8212" width="1.5546875" style="80" customWidth="1"/>
    <col min="8213" max="8447" width="0" style="80" hidden="1" customWidth="1"/>
    <col min="8448" max="8448" width="86" style="80"/>
    <col min="8449" max="8449" width="4.109375" style="80" customWidth="1"/>
    <col min="8450" max="8450" width="4.5546875" style="80" customWidth="1"/>
    <col min="8451" max="8451" width="1" style="80" customWidth="1"/>
    <col min="8452" max="8452" width="1.109375" style="80" customWidth="1"/>
    <col min="8453" max="8453" width="6.5546875" style="80" customWidth="1"/>
    <col min="8454" max="8454" width="5.44140625" style="80" customWidth="1"/>
    <col min="8455" max="8455" width="4.5546875" style="80" customWidth="1"/>
    <col min="8456" max="8456" width="5.33203125" style="80" customWidth="1"/>
    <col min="8457" max="8461" width="4.109375" style="80" customWidth="1"/>
    <col min="8462" max="8462" width="9.6640625" style="80" customWidth="1"/>
    <col min="8463" max="8463" width="10.33203125" style="80" customWidth="1"/>
    <col min="8464" max="8464" width="11.109375" style="80" customWidth="1"/>
    <col min="8465" max="8465" width="7" style="80" customWidth="1"/>
    <col min="8466" max="8466" width="7.6640625" style="80" customWidth="1"/>
    <col min="8467" max="8467" width="1.88671875" style="80" customWidth="1"/>
    <col min="8468" max="8468" width="1.5546875" style="80" customWidth="1"/>
    <col min="8469" max="8703" width="0" style="80" hidden="1" customWidth="1"/>
    <col min="8704" max="8704" width="86" style="80"/>
    <col min="8705" max="8705" width="4.109375" style="80" customWidth="1"/>
    <col min="8706" max="8706" width="4.5546875" style="80" customWidth="1"/>
    <col min="8707" max="8707" width="1" style="80" customWidth="1"/>
    <col min="8708" max="8708" width="1.109375" style="80" customWidth="1"/>
    <col min="8709" max="8709" width="6.5546875" style="80" customWidth="1"/>
    <col min="8710" max="8710" width="5.44140625" style="80" customWidth="1"/>
    <col min="8711" max="8711" width="4.5546875" style="80" customWidth="1"/>
    <col min="8712" max="8712" width="5.33203125" style="80" customWidth="1"/>
    <col min="8713" max="8717" width="4.109375" style="80" customWidth="1"/>
    <col min="8718" max="8718" width="9.6640625" style="80" customWidth="1"/>
    <col min="8719" max="8719" width="10.33203125" style="80" customWidth="1"/>
    <col min="8720" max="8720" width="11.109375" style="80" customWidth="1"/>
    <col min="8721" max="8721" width="7" style="80" customWidth="1"/>
    <col min="8722" max="8722" width="7.6640625" style="80" customWidth="1"/>
    <col min="8723" max="8723" width="1.88671875" style="80" customWidth="1"/>
    <col min="8724" max="8724" width="1.5546875" style="80" customWidth="1"/>
    <col min="8725" max="8959" width="0" style="80" hidden="1" customWidth="1"/>
    <col min="8960" max="8960" width="86" style="80"/>
    <col min="8961" max="8961" width="4.109375" style="80" customWidth="1"/>
    <col min="8962" max="8962" width="4.5546875" style="80" customWidth="1"/>
    <col min="8963" max="8963" width="1" style="80" customWidth="1"/>
    <col min="8964" max="8964" width="1.109375" style="80" customWidth="1"/>
    <col min="8965" max="8965" width="6.5546875" style="80" customWidth="1"/>
    <col min="8966" max="8966" width="5.44140625" style="80" customWidth="1"/>
    <col min="8967" max="8967" width="4.5546875" style="80" customWidth="1"/>
    <col min="8968" max="8968" width="5.33203125" style="80" customWidth="1"/>
    <col min="8969" max="8973" width="4.109375" style="80" customWidth="1"/>
    <col min="8974" max="8974" width="9.6640625" style="80" customWidth="1"/>
    <col min="8975" max="8975" width="10.33203125" style="80" customWidth="1"/>
    <col min="8976" max="8976" width="11.109375" style="80" customWidth="1"/>
    <col min="8977" max="8977" width="7" style="80" customWidth="1"/>
    <col min="8978" max="8978" width="7.6640625" style="80" customWidth="1"/>
    <col min="8979" max="8979" width="1.88671875" style="80" customWidth="1"/>
    <col min="8980" max="8980" width="1.5546875" style="80" customWidth="1"/>
    <col min="8981" max="9215" width="0" style="80" hidden="1" customWidth="1"/>
    <col min="9216" max="9216" width="86" style="80"/>
    <col min="9217" max="9217" width="4.109375" style="80" customWidth="1"/>
    <col min="9218" max="9218" width="4.5546875" style="80" customWidth="1"/>
    <col min="9219" max="9219" width="1" style="80" customWidth="1"/>
    <col min="9220" max="9220" width="1.109375" style="80" customWidth="1"/>
    <col min="9221" max="9221" width="6.5546875" style="80" customWidth="1"/>
    <col min="9222" max="9222" width="5.44140625" style="80" customWidth="1"/>
    <col min="9223" max="9223" width="4.5546875" style="80" customWidth="1"/>
    <col min="9224" max="9224" width="5.33203125" style="80" customWidth="1"/>
    <col min="9225" max="9229" width="4.109375" style="80" customWidth="1"/>
    <col min="9230" max="9230" width="9.6640625" style="80" customWidth="1"/>
    <col min="9231" max="9231" width="10.33203125" style="80" customWidth="1"/>
    <col min="9232" max="9232" width="11.109375" style="80" customWidth="1"/>
    <col min="9233" max="9233" width="7" style="80" customWidth="1"/>
    <col min="9234" max="9234" width="7.6640625" style="80" customWidth="1"/>
    <col min="9235" max="9235" width="1.88671875" style="80" customWidth="1"/>
    <col min="9236" max="9236" width="1.5546875" style="80" customWidth="1"/>
    <col min="9237" max="9471" width="0" style="80" hidden="1" customWidth="1"/>
    <col min="9472" max="9472" width="86" style="80"/>
    <col min="9473" max="9473" width="4.109375" style="80" customWidth="1"/>
    <col min="9474" max="9474" width="4.5546875" style="80" customWidth="1"/>
    <col min="9475" max="9475" width="1" style="80" customWidth="1"/>
    <col min="9476" max="9476" width="1.109375" style="80" customWidth="1"/>
    <col min="9477" max="9477" width="6.5546875" style="80" customWidth="1"/>
    <col min="9478" max="9478" width="5.44140625" style="80" customWidth="1"/>
    <col min="9479" max="9479" width="4.5546875" style="80" customWidth="1"/>
    <col min="9480" max="9480" width="5.33203125" style="80" customWidth="1"/>
    <col min="9481" max="9485" width="4.109375" style="80" customWidth="1"/>
    <col min="9486" max="9486" width="9.6640625" style="80" customWidth="1"/>
    <col min="9487" max="9487" width="10.33203125" style="80" customWidth="1"/>
    <col min="9488" max="9488" width="11.109375" style="80" customWidth="1"/>
    <col min="9489" max="9489" width="7" style="80" customWidth="1"/>
    <col min="9490" max="9490" width="7.6640625" style="80" customWidth="1"/>
    <col min="9491" max="9491" width="1.88671875" style="80" customWidth="1"/>
    <col min="9492" max="9492" width="1.5546875" style="80" customWidth="1"/>
    <col min="9493" max="9727" width="0" style="80" hidden="1" customWidth="1"/>
    <col min="9728" max="9728" width="86" style="80"/>
    <col min="9729" max="9729" width="4.109375" style="80" customWidth="1"/>
    <col min="9730" max="9730" width="4.5546875" style="80" customWidth="1"/>
    <col min="9731" max="9731" width="1" style="80" customWidth="1"/>
    <col min="9732" max="9732" width="1.109375" style="80" customWidth="1"/>
    <col min="9733" max="9733" width="6.5546875" style="80" customWidth="1"/>
    <col min="9734" max="9734" width="5.44140625" style="80" customWidth="1"/>
    <col min="9735" max="9735" width="4.5546875" style="80" customWidth="1"/>
    <col min="9736" max="9736" width="5.33203125" style="80" customWidth="1"/>
    <col min="9737" max="9741" width="4.109375" style="80" customWidth="1"/>
    <col min="9742" max="9742" width="9.6640625" style="80" customWidth="1"/>
    <col min="9743" max="9743" width="10.33203125" style="80" customWidth="1"/>
    <col min="9744" max="9744" width="11.109375" style="80" customWidth="1"/>
    <col min="9745" max="9745" width="7" style="80" customWidth="1"/>
    <col min="9746" max="9746" width="7.6640625" style="80" customWidth="1"/>
    <col min="9747" max="9747" width="1.88671875" style="80" customWidth="1"/>
    <col min="9748" max="9748" width="1.5546875" style="80" customWidth="1"/>
    <col min="9749" max="9983" width="0" style="80" hidden="1" customWidth="1"/>
    <col min="9984" max="9984" width="86" style="80"/>
    <col min="9985" max="9985" width="4.109375" style="80" customWidth="1"/>
    <col min="9986" max="9986" width="4.5546875" style="80" customWidth="1"/>
    <col min="9987" max="9987" width="1" style="80" customWidth="1"/>
    <col min="9988" max="9988" width="1.109375" style="80" customWidth="1"/>
    <col min="9989" max="9989" width="6.5546875" style="80" customWidth="1"/>
    <col min="9990" max="9990" width="5.44140625" style="80" customWidth="1"/>
    <col min="9991" max="9991" width="4.5546875" style="80" customWidth="1"/>
    <col min="9992" max="9992" width="5.33203125" style="80" customWidth="1"/>
    <col min="9993" max="9997" width="4.109375" style="80" customWidth="1"/>
    <col min="9998" max="9998" width="9.6640625" style="80" customWidth="1"/>
    <col min="9999" max="9999" width="10.33203125" style="80" customWidth="1"/>
    <col min="10000" max="10000" width="11.109375" style="80" customWidth="1"/>
    <col min="10001" max="10001" width="7" style="80" customWidth="1"/>
    <col min="10002" max="10002" width="7.6640625" style="80" customWidth="1"/>
    <col min="10003" max="10003" width="1.88671875" style="80" customWidth="1"/>
    <col min="10004" max="10004" width="1.5546875" style="80" customWidth="1"/>
    <col min="10005" max="10239" width="0" style="80" hidden="1" customWidth="1"/>
    <col min="10240" max="10240" width="86" style="80"/>
    <col min="10241" max="10241" width="4.109375" style="80" customWidth="1"/>
    <col min="10242" max="10242" width="4.5546875" style="80" customWidth="1"/>
    <col min="10243" max="10243" width="1" style="80" customWidth="1"/>
    <col min="10244" max="10244" width="1.109375" style="80" customWidth="1"/>
    <col min="10245" max="10245" width="6.5546875" style="80" customWidth="1"/>
    <col min="10246" max="10246" width="5.44140625" style="80" customWidth="1"/>
    <col min="10247" max="10247" width="4.5546875" style="80" customWidth="1"/>
    <col min="10248" max="10248" width="5.33203125" style="80" customWidth="1"/>
    <col min="10249" max="10253" width="4.109375" style="80" customWidth="1"/>
    <col min="10254" max="10254" width="9.6640625" style="80" customWidth="1"/>
    <col min="10255" max="10255" width="10.33203125" style="80" customWidth="1"/>
    <col min="10256" max="10256" width="11.109375" style="80" customWidth="1"/>
    <col min="10257" max="10257" width="7" style="80" customWidth="1"/>
    <col min="10258" max="10258" width="7.6640625" style="80" customWidth="1"/>
    <col min="10259" max="10259" width="1.88671875" style="80" customWidth="1"/>
    <col min="10260" max="10260" width="1.5546875" style="80" customWidth="1"/>
    <col min="10261" max="10495" width="0" style="80" hidden="1" customWidth="1"/>
    <col min="10496" max="10496" width="86" style="80"/>
    <col min="10497" max="10497" width="4.109375" style="80" customWidth="1"/>
    <col min="10498" max="10498" width="4.5546875" style="80" customWidth="1"/>
    <col min="10499" max="10499" width="1" style="80" customWidth="1"/>
    <col min="10500" max="10500" width="1.109375" style="80" customWidth="1"/>
    <col min="10501" max="10501" width="6.5546875" style="80" customWidth="1"/>
    <col min="10502" max="10502" width="5.44140625" style="80" customWidth="1"/>
    <col min="10503" max="10503" width="4.5546875" style="80" customWidth="1"/>
    <col min="10504" max="10504" width="5.33203125" style="80" customWidth="1"/>
    <col min="10505" max="10509" width="4.109375" style="80" customWidth="1"/>
    <col min="10510" max="10510" width="9.6640625" style="80" customWidth="1"/>
    <col min="10511" max="10511" width="10.33203125" style="80" customWidth="1"/>
    <col min="10512" max="10512" width="11.109375" style="80" customWidth="1"/>
    <col min="10513" max="10513" width="7" style="80" customWidth="1"/>
    <col min="10514" max="10514" width="7.6640625" style="80" customWidth="1"/>
    <col min="10515" max="10515" width="1.88671875" style="80" customWidth="1"/>
    <col min="10516" max="10516" width="1.5546875" style="80" customWidth="1"/>
    <col min="10517" max="10751" width="0" style="80" hidden="1" customWidth="1"/>
    <col min="10752" max="10752" width="86" style="80"/>
    <col min="10753" max="10753" width="4.109375" style="80" customWidth="1"/>
    <col min="10754" max="10754" width="4.5546875" style="80" customWidth="1"/>
    <col min="10755" max="10755" width="1" style="80" customWidth="1"/>
    <col min="10756" max="10756" width="1.109375" style="80" customWidth="1"/>
    <col min="10757" max="10757" width="6.5546875" style="80" customWidth="1"/>
    <col min="10758" max="10758" width="5.44140625" style="80" customWidth="1"/>
    <col min="10759" max="10759" width="4.5546875" style="80" customWidth="1"/>
    <col min="10760" max="10760" width="5.33203125" style="80" customWidth="1"/>
    <col min="10761" max="10765" width="4.109375" style="80" customWidth="1"/>
    <col min="10766" max="10766" width="9.6640625" style="80" customWidth="1"/>
    <col min="10767" max="10767" width="10.33203125" style="80" customWidth="1"/>
    <col min="10768" max="10768" width="11.109375" style="80" customWidth="1"/>
    <col min="10769" max="10769" width="7" style="80" customWidth="1"/>
    <col min="10770" max="10770" width="7.6640625" style="80" customWidth="1"/>
    <col min="10771" max="10771" width="1.88671875" style="80" customWidth="1"/>
    <col min="10772" max="10772" width="1.5546875" style="80" customWidth="1"/>
    <col min="10773" max="11007" width="0" style="80" hidden="1" customWidth="1"/>
    <col min="11008" max="11008" width="86" style="80"/>
    <col min="11009" max="11009" width="4.109375" style="80" customWidth="1"/>
    <col min="11010" max="11010" width="4.5546875" style="80" customWidth="1"/>
    <col min="11011" max="11011" width="1" style="80" customWidth="1"/>
    <col min="11012" max="11012" width="1.109375" style="80" customWidth="1"/>
    <col min="11013" max="11013" width="6.5546875" style="80" customWidth="1"/>
    <col min="11014" max="11014" width="5.44140625" style="80" customWidth="1"/>
    <col min="11015" max="11015" width="4.5546875" style="80" customWidth="1"/>
    <col min="11016" max="11016" width="5.33203125" style="80" customWidth="1"/>
    <col min="11017" max="11021" width="4.109375" style="80" customWidth="1"/>
    <col min="11022" max="11022" width="9.6640625" style="80" customWidth="1"/>
    <col min="11023" max="11023" width="10.33203125" style="80" customWidth="1"/>
    <col min="11024" max="11024" width="11.109375" style="80" customWidth="1"/>
    <col min="11025" max="11025" width="7" style="80" customWidth="1"/>
    <col min="11026" max="11026" width="7.6640625" style="80" customWidth="1"/>
    <col min="11027" max="11027" width="1.88671875" style="80" customWidth="1"/>
    <col min="11028" max="11028" width="1.5546875" style="80" customWidth="1"/>
    <col min="11029" max="11263" width="0" style="80" hidden="1" customWidth="1"/>
    <col min="11264" max="11264" width="86" style="80"/>
    <col min="11265" max="11265" width="4.109375" style="80" customWidth="1"/>
    <col min="11266" max="11266" width="4.5546875" style="80" customWidth="1"/>
    <col min="11267" max="11267" width="1" style="80" customWidth="1"/>
    <col min="11268" max="11268" width="1.109375" style="80" customWidth="1"/>
    <col min="11269" max="11269" width="6.5546875" style="80" customWidth="1"/>
    <col min="11270" max="11270" width="5.44140625" style="80" customWidth="1"/>
    <col min="11271" max="11271" width="4.5546875" style="80" customWidth="1"/>
    <col min="11272" max="11272" width="5.33203125" style="80" customWidth="1"/>
    <col min="11273" max="11277" width="4.109375" style="80" customWidth="1"/>
    <col min="11278" max="11278" width="9.6640625" style="80" customWidth="1"/>
    <col min="11279" max="11279" width="10.33203125" style="80" customWidth="1"/>
    <col min="11280" max="11280" width="11.109375" style="80" customWidth="1"/>
    <col min="11281" max="11281" width="7" style="80" customWidth="1"/>
    <col min="11282" max="11282" width="7.6640625" style="80" customWidth="1"/>
    <col min="11283" max="11283" width="1.88671875" style="80" customWidth="1"/>
    <col min="11284" max="11284" width="1.5546875" style="80" customWidth="1"/>
    <col min="11285" max="11519" width="0" style="80" hidden="1" customWidth="1"/>
    <col min="11520" max="11520" width="86" style="80"/>
    <col min="11521" max="11521" width="4.109375" style="80" customWidth="1"/>
    <col min="11522" max="11522" width="4.5546875" style="80" customWidth="1"/>
    <col min="11523" max="11523" width="1" style="80" customWidth="1"/>
    <col min="11524" max="11524" width="1.109375" style="80" customWidth="1"/>
    <col min="11525" max="11525" width="6.5546875" style="80" customWidth="1"/>
    <col min="11526" max="11526" width="5.44140625" style="80" customWidth="1"/>
    <col min="11527" max="11527" width="4.5546875" style="80" customWidth="1"/>
    <col min="11528" max="11528" width="5.33203125" style="80" customWidth="1"/>
    <col min="11529" max="11533" width="4.109375" style="80" customWidth="1"/>
    <col min="11534" max="11534" width="9.6640625" style="80" customWidth="1"/>
    <col min="11535" max="11535" width="10.33203125" style="80" customWidth="1"/>
    <col min="11536" max="11536" width="11.109375" style="80" customWidth="1"/>
    <col min="11537" max="11537" width="7" style="80" customWidth="1"/>
    <col min="11538" max="11538" width="7.6640625" style="80" customWidth="1"/>
    <col min="11539" max="11539" width="1.88671875" style="80" customWidth="1"/>
    <col min="11540" max="11540" width="1.5546875" style="80" customWidth="1"/>
    <col min="11541" max="11775" width="0" style="80" hidden="1" customWidth="1"/>
    <col min="11776" max="11776" width="86" style="80"/>
    <col min="11777" max="11777" width="4.109375" style="80" customWidth="1"/>
    <col min="11778" max="11778" width="4.5546875" style="80" customWidth="1"/>
    <col min="11779" max="11779" width="1" style="80" customWidth="1"/>
    <col min="11780" max="11780" width="1.109375" style="80" customWidth="1"/>
    <col min="11781" max="11781" width="6.5546875" style="80" customWidth="1"/>
    <col min="11782" max="11782" width="5.44140625" style="80" customWidth="1"/>
    <col min="11783" max="11783" width="4.5546875" style="80" customWidth="1"/>
    <col min="11784" max="11784" width="5.33203125" style="80" customWidth="1"/>
    <col min="11785" max="11789" width="4.109375" style="80" customWidth="1"/>
    <col min="11790" max="11790" width="9.6640625" style="80" customWidth="1"/>
    <col min="11791" max="11791" width="10.33203125" style="80" customWidth="1"/>
    <col min="11792" max="11792" width="11.109375" style="80" customWidth="1"/>
    <col min="11793" max="11793" width="7" style="80" customWidth="1"/>
    <col min="11794" max="11794" width="7.6640625" style="80" customWidth="1"/>
    <col min="11795" max="11795" width="1.88671875" style="80" customWidth="1"/>
    <col min="11796" max="11796" width="1.5546875" style="80" customWidth="1"/>
    <col min="11797" max="12031" width="0" style="80" hidden="1" customWidth="1"/>
    <col min="12032" max="12032" width="86" style="80"/>
    <col min="12033" max="12033" width="4.109375" style="80" customWidth="1"/>
    <col min="12034" max="12034" width="4.5546875" style="80" customWidth="1"/>
    <col min="12035" max="12035" width="1" style="80" customWidth="1"/>
    <col min="12036" max="12036" width="1.109375" style="80" customWidth="1"/>
    <col min="12037" max="12037" width="6.5546875" style="80" customWidth="1"/>
    <col min="12038" max="12038" width="5.44140625" style="80" customWidth="1"/>
    <col min="12039" max="12039" width="4.5546875" style="80" customWidth="1"/>
    <col min="12040" max="12040" width="5.33203125" style="80" customWidth="1"/>
    <col min="12041" max="12045" width="4.109375" style="80" customWidth="1"/>
    <col min="12046" max="12046" width="9.6640625" style="80" customWidth="1"/>
    <col min="12047" max="12047" width="10.33203125" style="80" customWidth="1"/>
    <col min="12048" max="12048" width="11.109375" style="80" customWidth="1"/>
    <col min="12049" max="12049" width="7" style="80" customWidth="1"/>
    <col min="12050" max="12050" width="7.6640625" style="80" customWidth="1"/>
    <col min="12051" max="12051" width="1.88671875" style="80" customWidth="1"/>
    <col min="12052" max="12052" width="1.5546875" style="80" customWidth="1"/>
    <col min="12053" max="12287" width="0" style="80" hidden="1" customWidth="1"/>
    <col min="12288" max="12288" width="86" style="80"/>
    <col min="12289" max="12289" width="4.109375" style="80" customWidth="1"/>
    <col min="12290" max="12290" width="4.5546875" style="80" customWidth="1"/>
    <col min="12291" max="12291" width="1" style="80" customWidth="1"/>
    <col min="12292" max="12292" width="1.109375" style="80" customWidth="1"/>
    <col min="12293" max="12293" width="6.5546875" style="80" customWidth="1"/>
    <col min="12294" max="12294" width="5.44140625" style="80" customWidth="1"/>
    <col min="12295" max="12295" width="4.5546875" style="80" customWidth="1"/>
    <col min="12296" max="12296" width="5.33203125" style="80" customWidth="1"/>
    <col min="12297" max="12301" width="4.109375" style="80" customWidth="1"/>
    <col min="12302" max="12302" width="9.6640625" style="80" customWidth="1"/>
    <col min="12303" max="12303" width="10.33203125" style="80" customWidth="1"/>
    <col min="12304" max="12304" width="11.109375" style="80" customWidth="1"/>
    <col min="12305" max="12305" width="7" style="80" customWidth="1"/>
    <col min="12306" max="12306" width="7.6640625" style="80" customWidth="1"/>
    <col min="12307" max="12307" width="1.88671875" style="80" customWidth="1"/>
    <col min="12308" max="12308" width="1.5546875" style="80" customWidth="1"/>
    <col min="12309" max="12543" width="0" style="80" hidden="1" customWidth="1"/>
    <col min="12544" max="12544" width="86" style="80"/>
    <col min="12545" max="12545" width="4.109375" style="80" customWidth="1"/>
    <col min="12546" max="12546" width="4.5546875" style="80" customWidth="1"/>
    <col min="12547" max="12547" width="1" style="80" customWidth="1"/>
    <col min="12548" max="12548" width="1.109375" style="80" customWidth="1"/>
    <col min="12549" max="12549" width="6.5546875" style="80" customWidth="1"/>
    <col min="12550" max="12550" width="5.44140625" style="80" customWidth="1"/>
    <col min="12551" max="12551" width="4.5546875" style="80" customWidth="1"/>
    <col min="12552" max="12552" width="5.33203125" style="80" customWidth="1"/>
    <col min="12553" max="12557" width="4.109375" style="80" customWidth="1"/>
    <col min="12558" max="12558" width="9.6640625" style="80" customWidth="1"/>
    <col min="12559" max="12559" width="10.33203125" style="80" customWidth="1"/>
    <col min="12560" max="12560" width="11.109375" style="80" customWidth="1"/>
    <col min="12561" max="12561" width="7" style="80" customWidth="1"/>
    <col min="12562" max="12562" width="7.6640625" style="80" customWidth="1"/>
    <col min="12563" max="12563" width="1.88671875" style="80" customWidth="1"/>
    <col min="12564" max="12564" width="1.5546875" style="80" customWidth="1"/>
    <col min="12565" max="12799" width="0" style="80" hidden="1" customWidth="1"/>
    <col min="12800" max="12800" width="86" style="80"/>
    <col min="12801" max="12801" width="4.109375" style="80" customWidth="1"/>
    <col min="12802" max="12802" width="4.5546875" style="80" customWidth="1"/>
    <col min="12803" max="12803" width="1" style="80" customWidth="1"/>
    <col min="12804" max="12804" width="1.109375" style="80" customWidth="1"/>
    <col min="12805" max="12805" width="6.5546875" style="80" customWidth="1"/>
    <col min="12806" max="12806" width="5.44140625" style="80" customWidth="1"/>
    <col min="12807" max="12807" width="4.5546875" style="80" customWidth="1"/>
    <col min="12808" max="12808" width="5.33203125" style="80" customWidth="1"/>
    <col min="12809" max="12813" width="4.109375" style="80" customWidth="1"/>
    <col min="12814" max="12814" width="9.6640625" style="80" customWidth="1"/>
    <col min="12815" max="12815" width="10.33203125" style="80" customWidth="1"/>
    <col min="12816" max="12816" width="11.109375" style="80" customWidth="1"/>
    <col min="12817" max="12817" width="7" style="80" customWidth="1"/>
    <col min="12818" max="12818" width="7.6640625" style="80" customWidth="1"/>
    <col min="12819" max="12819" width="1.88671875" style="80" customWidth="1"/>
    <col min="12820" max="12820" width="1.5546875" style="80" customWidth="1"/>
    <col min="12821" max="13055" width="0" style="80" hidden="1" customWidth="1"/>
    <col min="13056" max="13056" width="86" style="80"/>
    <col min="13057" max="13057" width="4.109375" style="80" customWidth="1"/>
    <col min="13058" max="13058" width="4.5546875" style="80" customWidth="1"/>
    <col min="13059" max="13059" width="1" style="80" customWidth="1"/>
    <col min="13060" max="13060" width="1.109375" style="80" customWidth="1"/>
    <col min="13061" max="13061" width="6.5546875" style="80" customWidth="1"/>
    <col min="13062" max="13062" width="5.44140625" style="80" customWidth="1"/>
    <col min="13063" max="13063" width="4.5546875" style="80" customWidth="1"/>
    <col min="13064" max="13064" width="5.33203125" style="80" customWidth="1"/>
    <col min="13065" max="13069" width="4.109375" style="80" customWidth="1"/>
    <col min="13070" max="13070" width="9.6640625" style="80" customWidth="1"/>
    <col min="13071" max="13071" width="10.33203125" style="80" customWidth="1"/>
    <col min="13072" max="13072" width="11.109375" style="80" customWidth="1"/>
    <col min="13073" max="13073" width="7" style="80" customWidth="1"/>
    <col min="13074" max="13074" width="7.6640625" style="80" customWidth="1"/>
    <col min="13075" max="13075" width="1.88671875" style="80" customWidth="1"/>
    <col min="13076" max="13076" width="1.5546875" style="80" customWidth="1"/>
    <col min="13077" max="13311" width="0" style="80" hidden="1" customWidth="1"/>
    <col min="13312" max="13312" width="86" style="80"/>
    <col min="13313" max="13313" width="4.109375" style="80" customWidth="1"/>
    <col min="13314" max="13314" width="4.5546875" style="80" customWidth="1"/>
    <col min="13315" max="13315" width="1" style="80" customWidth="1"/>
    <col min="13316" max="13316" width="1.109375" style="80" customWidth="1"/>
    <col min="13317" max="13317" width="6.5546875" style="80" customWidth="1"/>
    <col min="13318" max="13318" width="5.44140625" style="80" customWidth="1"/>
    <col min="13319" max="13319" width="4.5546875" style="80" customWidth="1"/>
    <col min="13320" max="13320" width="5.33203125" style="80" customWidth="1"/>
    <col min="13321" max="13325" width="4.109375" style="80" customWidth="1"/>
    <col min="13326" max="13326" width="9.6640625" style="80" customWidth="1"/>
    <col min="13327" max="13327" width="10.33203125" style="80" customWidth="1"/>
    <col min="13328" max="13328" width="11.109375" style="80" customWidth="1"/>
    <col min="13329" max="13329" width="7" style="80" customWidth="1"/>
    <col min="13330" max="13330" width="7.6640625" style="80" customWidth="1"/>
    <col min="13331" max="13331" width="1.88671875" style="80" customWidth="1"/>
    <col min="13332" max="13332" width="1.5546875" style="80" customWidth="1"/>
    <col min="13333" max="13567" width="0" style="80" hidden="1" customWidth="1"/>
    <col min="13568" max="13568" width="86" style="80"/>
    <col min="13569" max="13569" width="4.109375" style="80" customWidth="1"/>
    <col min="13570" max="13570" width="4.5546875" style="80" customWidth="1"/>
    <col min="13571" max="13571" width="1" style="80" customWidth="1"/>
    <col min="13572" max="13572" width="1.109375" style="80" customWidth="1"/>
    <col min="13573" max="13573" width="6.5546875" style="80" customWidth="1"/>
    <col min="13574" max="13574" width="5.44140625" style="80" customWidth="1"/>
    <col min="13575" max="13575" width="4.5546875" style="80" customWidth="1"/>
    <col min="13576" max="13576" width="5.33203125" style="80" customWidth="1"/>
    <col min="13577" max="13581" width="4.109375" style="80" customWidth="1"/>
    <col min="13582" max="13582" width="9.6640625" style="80" customWidth="1"/>
    <col min="13583" max="13583" width="10.33203125" style="80" customWidth="1"/>
    <col min="13584" max="13584" width="11.109375" style="80" customWidth="1"/>
    <col min="13585" max="13585" width="7" style="80" customWidth="1"/>
    <col min="13586" max="13586" width="7.6640625" style="80" customWidth="1"/>
    <col min="13587" max="13587" width="1.88671875" style="80" customWidth="1"/>
    <col min="13588" max="13588" width="1.5546875" style="80" customWidth="1"/>
    <col min="13589" max="13823" width="0" style="80" hidden="1" customWidth="1"/>
    <col min="13824" max="13824" width="86" style="80"/>
    <col min="13825" max="13825" width="4.109375" style="80" customWidth="1"/>
    <col min="13826" max="13826" width="4.5546875" style="80" customWidth="1"/>
    <col min="13827" max="13827" width="1" style="80" customWidth="1"/>
    <col min="13828" max="13828" width="1.109375" style="80" customWidth="1"/>
    <col min="13829" max="13829" width="6.5546875" style="80" customWidth="1"/>
    <col min="13830" max="13830" width="5.44140625" style="80" customWidth="1"/>
    <col min="13831" max="13831" width="4.5546875" style="80" customWidth="1"/>
    <col min="13832" max="13832" width="5.33203125" style="80" customWidth="1"/>
    <col min="13833" max="13837" width="4.109375" style="80" customWidth="1"/>
    <col min="13838" max="13838" width="9.6640625" style="80" customWidth="1"/>
    <col min="13839" max="13839" width="10.33203125" style="80" customWidth="1"/>
    <col min="13840" max="13840" width="11.109375" style="80" customWidth="1"/>
    <col min="13841" max="13841" width="7" style="80" customWidth="1"/>
    <col min="13842" max="13842" width="7.6640625" style="80" customWidth="1"/>
    <col min="13843" max="13843" width="1.88671875" style="80" customWidth="1"/>
    <col min="13844" max="13844" width="1.5546875" style="80" customWidth="1"/>
    <col min="13845" max="14079" width="0" style="80" hidden="1" customWidth="1"/>
    <col min="14080" max="14080" width="86" style="80"/>
    <col min="14081" max="14081" width="4.109375" style="80" customWidth="1"/>
    <col min="14082" max="14082" width="4.5546875" style="80" customWidth="1"/>
    <col min="14083" max="14083" width="1" style="80" customWidth="1"/>
    <col min="14084" max="14084" width="1.109375" style="80" customWidth="1"/>
    <col min="14085" max="14085" width="6.5546875" style="80" customWidth="1"/>
    <col min="14086" max="14086" width="5.44140625" style="80" customWidth="1"/>
    <col min="14087" max="14087" width="4.5546875" style="80" customWidth="1"/>
    <col min="14088" max="14088" width="5.33203125" style="80" customWidth="1"/>
    <col min="14089" max="14093" width="4.109375" style="80" customWidth="1"/>
    <col min="14094" max="14094" width="9.6640625" style="80" customWidth="1"/>
    <col min="14095" max="14095" width="10.33203125" style="80" customWidth="1"/>
    <col min="14096" max="14096" width="11.109375" style="80" customWidth="1"/>
    <col min="14097" max="14097" width="7" style="80" customWidth="1"/>
    <col min="14098" max="14098" width="7.6640625" style="80" customWidth="1"/>
    <col min="14099" max="14099" width="1.88671875" style="80" customWidth="1"/>
    <col min="14100" max="14100" width="1.5546875" style="80" customWidth="1"/>
    <col min="14101" max="14335" width="0" style="80" hidden="1" customWidth="1"/>
    <col min="14336" max="14336" width="86" style="80"/>
    <col min="14337" max="14337" width="4.109375" style="80" customWidth="1"/>
    <col min="14338" max="14338" width="4.5546875" style="80" customWidth="1"/>
    <col min="14339" max="14339" width="1" style="80" customWidth="1"/>
    <col min="14340" max="14340" width="1.109375" style="80" customWidth="1"/>
    <col min="14341" max="14341" width="6.5546875" style="80" customWidth="1"/>
    <col min="14342" max="14342" width="5.44140625" style="80" customWidth="1"/>
    <col min="14343" max="14343" width="4.5546875" style="80" customWidth="1"/>
    <col min="14344" max="14344" width="5.33203125" style="80" customWidth="1"/>
    <col min="14345" max="14349" width="4.109375" style="80" customWidth="1"/>
    <col min="14350" max="14350" width="9.6640625" style="80" customWidth="1"/>
    <col min="14351" max="14351" width="10.33203125" style="80" customWidth="1"/>
    <col min="14352" max="14352" width="11.109375" style="80" customWidth="1"/>
    <col min="14353" max="14353" width="7" style="80" customWidth="1"/>
    <col min="14354" max="14354" width="7.6640625" style="80" customWidth="1"/>
    <col min="14355" max="14355" width="1.88671875" style="80" customWidth="1"/>
    <col min="14356" max="14356" width="1.5546875" style="80" customWidth="1"/>
    <col min="14357" max="14591" width="0" style="80" hidden="1" customWidth="1"/>
    <col min="14592" max="14592" width="86" style="80"/>
    <col min="14593" max="14593" width="4.109375" style="80" customWidth="1"/>
    <col min="14594" max="14594" width="4.5546875" style="80" customWidth="1"/>
    <col min="14595" max="14595" width="1" style="80" customWidth="1"/>
    <col min="14596" max="14596" width="1.109375" style="80" customWidth="1"/>
    <col min="14597" max="14597" width="6.5546875" style="80" customWidth="1"/>
    <col min="14598" max="14598" width="5.44140625" style="80" customWidth="1"/>
    <col min="14599" max="14599" width="4.5546875" style="80" customWidth="1"/>
    <col min="14600" max="14600" width="5.33203125" style="80" customWidth="1"/>
    <col min="14601" max="14605" width="4.109375" style="80" customWidth="1"/>
    <col min="14606" max="14606" width="9.6640625" style="80" customWidth="1"/>
    <col min="14607" max="14607" width="10.33203125" style="80" customWidth="1"/>
    <col min="14608" max="14608" width="11.109375" style="80" customWidth="1"/>
    <col min="14609" max="14609" width="7" style="80" customWidth="1"/>
    <col min="14610" max="14610" width="7.6640625" style="80" customWidth="1"/>
    <col min="14611" max="14611" width="1.88671875" style="80" customWidth="1"/>
    <col min="14612" max="14612" width="1.5546875" style="80" customWidth="1"/>
    <col min="14613" max="14847" width="0" style="80" hidden="1" customWidth="1"/>
    <col min="14848" max="14848" width="86" style="80"/>
    <col min="14849" max="14849" width="4.109375" style="80" customWidth="1"/>
    <col min="14850" max="14850" width="4.5546875" style="80" customWidth="1"/>
    <col min="14851" max="14851" width="1" style="80" customWidth="1"/>
    <col min="14852" max="14852" width="1.109375" style="80" customWidth="1"/>
    <col min="14853" max="14853" width="6.5546875" style="80" customWidth="1"/>
    <col min="14854" max="14854" width="5.44140625" style="80" customWidth="1"/>
    <col min="14855" max="14855" width="4.5546875" style="80" customWidth="1"/>
    <col min="14856" max="14856" width="5.33203125" style="80" customWidth="1"/>
    <col min="14857" max="14861" width="4.109375" style="80" customWidth="1"/>
    <col min="14862" max="14862" width="9.6640625" style="80" customWidth="1"/>
    <col min="14863" max="14863" width="10.33203125" style="80" customWidth="1"/>
    <col min="14864" max="14864" width="11.109375" style="80" customWidth="1"/>
    <col min="14865" max="14865" width="7" style="80" customWidth="1"/>
    <col min="14866" max="14866" width="7.6640625" style="80" customWidth="1"/>
    <col min="14867" max="14867" width="1.88671875" style="80" customWidth="1"/>
    <col min="14868" max="14868" width="1.5546875" style="80" customWidth="1"/>
    <col min="14869" max="15103" width="0" style="80" hidden="1" customWidth="1"/>
    <col min="15104" max="15104" width="86" style="80"/>
    <col min="15105" max="15105" width="4.109375" style="80" customWidth="1"/>
    <col min="15106" max="15106" width="4.5546875" style="80" customWidth="1"/>
    <col min="15107" max="15107" width="1" style="80" customWidth="1"/>
    <col min="15108" max="15108" width="1.109375" style="80" customWidth="1"/>
    <col min="15109" max="15109" width="6.5546875" style="80" customWidth="1"/>
    <col min="15110" max="15110" width="5.44140625" style="80" customWidth="1"/>
    <col min="15111" max="15111" width="4.5546875" style="80" customWidth="1"/>
    <col min="15112" max="15112" width="5.33203125" style="80" customWidth="1"/>
    <col min="15113" max="15117" width="4.109375" style="80" customWidth="1"/>
    <col min="15118" max="15118" width="9.6640625" style="80" customWidth="1"/>
    <col min="15119" max="15119" width="10.33203125" style="80" customWidth="1"/>
    <col min="15120" max="15120" width="11.109375" style="80" customWidth="1"/>
    <col min="15121" max="15121" width="7" style="80" customWidth="1"/>
    <col min="15122" max="15122" width="7.6640625" style="80" customWidth="1"/>
    <col min="15123" max="15123" width="1.88671875" style="80" customWidth="1"/>
    <col min="15124" max="15124" width="1.5546875" style="80" customWidth="1"/>
    <col min="15125" max="15359" width="0" style="80" hidden="1" customWidth="1"/>
    <col min="15360" max="15360" width="86" style="80"/>
    <col min="15361" max="15361" width="4.109375" style="80" customWidth="1"/>
    <col min="15362" max="15362" width="4.5546875" style="80" customWidth="1"/>
    <col min="15363" max="15363" width="1" style="80" customWidth="1"/>
    <col min="15364" max="15364" width="1.109375" style="80" customWidth="1"/>
    <col min="15365" max="15365" width="6.5546875" style="80" customWidth="1"/>
    <col min="15366" max="15366" width="5.44140625" style="80" customWidth="1"/>
    <col min="15367" max="15367" width="4.5546875" style="80" customWidth="1"/>
    <col min="15368" max="15368" width="5.33203125" style="80" customWidth="1"/>
    <col min="15369" max="15373" width="4.109375" style="80" customWidth="1"/>
    <col min="15374" max="15374" width="9.6640625" style="80" customWidth="1"/>
    <col min="15375" max="15375" width="10.33203125" style="80" customWidth="1"/>
    <col min="15376" max="15376" width="11.109375" style="80" customWidth="1"/>
    <col min="15377" max="15377" width="7" style="80" customWidth="1"/>
    <col min="15378" max="15378" width="7.6640625" style="80" customWidth="1"/>
    <col min="15379" max="15379" width="1.88671875" style="80" customWidth="1"/>
    <col min="15380" max="15380" width="1.5546875" style="80" customWidth="1"/>
    <col min="15381" max="15615" width="0" style="80" hidden="1" customWidth="1"/>
    <col min="15616" max="15616" width="86" style="80"/>
    <col min="15617" max="15617" width="4.109375" style="80" customWidth="1"/>
    <col min="15618" max="15618" width="4.5546875" style="80" customWidth="1"/>
    <col min="15619" max="15619" width="1" style="80" customWidth="1"/>
    <col min="15620" max="15620" width="1.109375" style="80" customWidth="1"/>
    <col min="15621" max="15621" width="6.5546875" style="80" customWidth="1"/>
    <col min="15622" max="15622" width="5.44140625" style="80" customWidth="1"/>
    <col min="15623" max="15623" width="4.5546875" style="80" customWidth="1"/>
    <col min="15624" max="15624" width="5.33203125" style="80" customWidth="1"/>
    <col min="15625" max="15629" width="4.109375" style="80" customWidth="1"/>
    <col min="15630" max="15630" width="9.6640625" style="80" customWidth="1"/>
    <col min="15631" max="15631" width="10.33203125" style="80" customWidth="1"/>
    <col min="15632" max="15632" width="11.109375" style="80" customWidth="1"/>
    <col min="15633" max="15633" width="7" style="80" customWidth="1"/>
    <col min="15634" max="15634" width="7.6640625" style="80" customWidth="1"/>
    <col min="15635" max="15635" width="1.88671875" style="80" customWidth="1"/>
    <col min="15636" max="15636" width="1.5546875" style="80" customWidth="1"/>
    <col min="15637" max="15871" width="0" style="80" hidden="1" customWidth="1"/>
    <col min="15872" max="15872" width="86" style="80"/>
    <col min="15873" max="15873" width="4.109375" style="80" customWidth="1"/>
    <col min="15874" max="15874" width="4.5546875" style="80" customWidth="1"/>
    <col min="15875" max="15875" width="1" style="80" customWidth="1"/>
    <col min="15876" max="15876" width="1.109375" style="80" customWidth="1"/>
    <col min="15877" max="15877" width="6.5546875" style="80" customWidth="1"/>
    <col min="15878" max="15878" width="5.44140625" style="80" customWidth="1"/>
    <col min="15879" max="15879" width="4.5546875" style="80" customWidth="1"/>
    <col min="15880" max="15880" width="5.33203125" style="80" customWidth="1"/>
    <col min="15881" max="15885" width="4.109375" style="80" customWidth="1"/>
    <col min="15886" max="15886" width="9.6640625" style="80" customWidth="1"/>
    <col min="15887" max="15887" width="10.33203125" style="80" customWidth="1"/>
    <col min="15888" max="15888" width="11.109375" style="80" customWidth="1"/>
    <col min="15889" max="15889" width="7" style="80" customWidth="1"/>
    <col min="15890" max="15890" width="7.6640625" style="80" customWidth="1"/>
    <col min="15891" max="15891" width="1.88671875" style="80" customWidth="1"/>
    <col min="15892" max="15892" width="1.5546875" style="80" customWidth="1"/>
    <col min="15893" max="16127" width="0" style="80" hidden="1" customWidth="1"/>
    <col min="16128" max="16128" width="86" style="80"/>
    <col min="16129" max="16129" width="4.109375" style="80" customWidth="1"/>
    <col min="16130" max="16130" width="4.5546875" style="80" customWidth="1"/>
    <col min="16131" max="16131" width="1" style="80" customWidth="1"/>
    <col min="16132" max="16132" width="1.109375" style="80" customWidth="1"/>
    <col min="16133" max="16133" width="6.5546875" style="80" customWidth="1"/>
    <col min="16134" max="16134" width="5.44140625" style="80" customWidth="1"/>
    <col min="16135" max="16135" width="4.5546875" style="80" customWidth="1"/>
    <col min="16136" max="16136" width="5.33203125" style="80" customWidth="1"/>
    <col min="16137" max="16141" width="4.109375" style="80" customWidth="1"/>
    <col min="16142" max="16142" width="9.6640625" style="80" customWidth="1"/>
    <col min="16143" max="16143" width="10.33203125" style="80" customWidth="1"/>
    <col min="16144" max="16144" width="11.109375" style="80" customWidth="1"/>
    <col min="16145" max="16145" width="7" style="80" customWidth="1"/>
    <col min="16146" max="16146" width="7.6640625" style="80" customWidth="1"/>
    <col min="16147" max="16147" width="1.88671875" style="80" customWidth="1"/>
    <col min="16148" max="16148" width="1.5546875" style="80" customWidth="1"/>
    <col min="16149" max="16383" width="0" style="80" hidden="1" customWidth="1"/>
    <col min="16384" max="16384" width="86" style="80"/>
  </cols>
  <sheetData>
    <row r="1" spans="1:21" ht="6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3"/>
    </row>
    <row r="2" spans="1:21" ht="5.25" customHeight="1" x14ac:dyDescent="0.25">
      <c r="B2" s="5">
        <f>'[1]VERİ GİRİŞİ'!B28</f>
        <v>0</v>
      </c>
      <c r="C2" s="5"/>
      <c r="D2" s="5"/>
      <c r="E2" s="5"/>
      <c r="F2" s="5"/>
      <c r="G2" s="5"/>
      <c r="H2" s="5"/>
      <c r="I2" s="5">
        <f>'[1]VERİ GİRİŞİ'!E30</f>
        <v>0</v>
      </c>
      <c r="J2" s="5"/>
      <c r="K2" s="5"/>
      <c r="L2" s="5"/>
      <c r="M2" s="5"/>
      <c r="N2" s="5">
        <f>'[1]VERİ GİRİŞİ'!G30</f>
        <v>0</v>
      </c>
      <c r="O2" s="5"/>
      <c r="P2" s="5">
        <f>'[1]VERİ GİRİŞİ'!I30</f>
        <v>0</v>
      </c>
      <c r="Q2" s="5"/>
      <c r="R2" s="5"/>
      <c r="S2" s="5"/>
      <c r="T2" s="6">
        <f>'[1]VERİ GİRİŞİ'!N30</f>
        <v>0</v>
      </c>
      <c r="U2" s="6"/>
    </row>
    <row r="3" spans="1:21" ht="15" x14ac:dyDescent="0.25">
      <c r="B3" s="171" t="str">
        <f>'[1]VERİ GİRİŞİ'!B29</f>
        <v>T.C.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5"/>
      <c r="T3" s="6">
        <f>'[1]VERİ GİRİŞİ'!N31</f>
        <v>0</v>
      </c>
      <c r="U3" s="6"/>
    </row>
    <row r="4" spans="1:21" ht="15" x14ac:dyDescent="0.25">
      <c r="B4" s="171" t="str">
        <f>'[1]VERİ GİRİŞİ'!B30</f>
        <v xml:space="preserve">ÇINAR  KAYMAKAMLIĞI 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5"/>
      <c r="T4" s="6">
        <f>'[1]VERİ GİRİŞİ'!N32</f>
        <v>0</v>
      </c>
      <c r="U4" s="6"/>
    </row>
    <row r="5" spans="1:21" ht="15" x14ac:dyDescent="0.25">
      <c r="B5" s="171" t="str">
        <f>'[1]VERİ GİRİŞİ'!B31</f>
        <v>KILIÇKAYA İLKOKULU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5"/>
      <c r="T5" s="6"/>
      <c r="U5" s="6"/>
    </row>
    <row r="6" spans="1:21" ht="15" customHeight="1" x14ac:dyDescent="0.25">
      <c r="B6" s="171">
        <f>'[1]VERİ GİRİŞİ'!B32</f>
        <v>0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7"/>
      <c r="T6" s="8"/>
      <c r="U6" s="8"/>
    </row>
    <row r="7" spans="1:21" ht="0.75" customHeight="1" x14ac:dyDescent="0.2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0"/>
      <c r="T7" s="11"/>
    </row>
    <row r="8" spans="1:21" ht="18" customHeight="1" x14ac:dyDescent="0.25">
      <c r="B8" s="109" t="s">
        <v>0</v>
      </c>
      <c r="C8" s="109"/>
      <c r="D8" s="13" t="s">
        <v>1</v>
      </c>
      <c r="E8" s="172" t="str">
        <f>'[1]VERİ GİRİŞİ'!B18</f>
        <v>E-73673603-752.02-01</v>
      </c>
      <c r="F8" s="172"/>
      <c r="G8" s="172"/>
      <c r="H8" s="172"/>
      <c r="I8" s="172"/>
      <c r="J8" s="14"/>
      <c r="K8" s="14"/>
      <c r="L8" s="14"/>
      <c r="M8" s="9"/>
      <c r="N8" s="9"/>
      <c r="O8" s="9"/>
      <c r="P8" s="9"/>
      <c r="Q8" s="173" t="str">
        <f>'[1]VERİ GİRİŞİ'!K8</f>
        <v>…...10.2024</v>
      </c>
      <c r="R8" s="173"/>
      <c r="S8" s="15"/>
      <c r="T8" s="11"/>
    </row>
    <row r="9" spans="1:21" ht="15" customHeight="1" x14ac:dyDescent="0.25">
      <c r="A9" s="16"/>
      <c r="B9" s="167" t="s">
        <v>2</v>
      </c>
      <c r="C9" s="167"/>
      <c r="D9" s="17" t="s">
        <v>1</v>
      </c>
      <c r="E9" s="167" t="s">
        <v>3</v>
      </c>
      <c r="F9" s="167"/>
      <c r="G9" s="167"/>
      <c r="H9" s="167"/>
      <c r="I9" s="17"/>
      <c r="J9" s="18"/>
      <c r="K9" s="18"/>
      <c r="L9" s="18"/>
      <c r="M9" s="19"/>
      <c r="N9" s="19"/>
      <c r="O9" s="20"/>
      <c r="P9" s="20"/>
      <c r="Q9" s="20"/>
      <c r="R9" s="20"/>
      <c r="S9" s="21"/>
      <c r="T9" s="22"/>
      <c r="U9" s="23"/>
    </row>
    <row r="10" spans="1:21" ht="7.5" customHeight="1" x14ac:dyDescent="0.25">
      <c r="B10" s="24"/>
      <c r="C10" s="24"/>
      <c r="D10" s="24"/>
      <c r="E10" s="24"/>
      <c r="F10" s="24"/>
      <c r="G10" s="24"/>
      <c r="H10" s="24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1:21" ht="12.75" hidden="1" customHeight="1" x14ac:dyDescent="0.25">
      <c r="B11" s="25"/>
      <c r="C11" s="25"/>
      <c r="D11" s="25"/>
      <c r="E11" s="25"/>
      <c r="F11" s="25"/>
      <c r="G11" s="25"/>
      <c r="H11" s="25"/>
      <c r="I11" s="24"/>
      <c r="J11" s="24"/>
      <c r="K11" s="24"/>
      <c r="L11" s="24"/>
      <c r="M11" s="24"/>
      <c r="N11" s="24"/>
      <c r="O11" s="24"/>
      <c r="P11" s="24"/>
      <c r="Q11" s="25"/>
      <c r="R11" s="25"/>
      <c r="S11" s="25"/>
    </row>
    <row r="12" spans="1:21" ht="13.5" customHeight="1" x14ac:dyDescent="0.25">
      <c r="B12" s="25" t="s">
        <v>4</v>
      </c>
      <c r="C12" s="25"/>
      <c r="D12" s="25"/>
      <c r="E12" s="25" t="s">
        <v>5</v>
      </c>
      <c r="F12" s="25"/>
      <c r="G12" s="25"/>
      <c r="H12" s="25"/>
      <c r="I12" s="94" t="s">
        <v>6</v>
      </c>
      <c r="J12" s="94"/>
      <c r="K12" s="94"/>
      <c r="L12" s="94"/>
      <c r="M12" s="94"/>
      <c r="N12" s="94"/>
      <c r="O12" s="94"/>
      <c r="P12" s="94"/>
      <c r="Q12" s="26"/>
      <c r="R12" s="26"/>
      <c r="S12" s="25"/>
    </row>
    <row r="13" spans="1:21" ht="12.75" customHeight="1" x14ac:dyDescent="0.25">
      <c r="B13" s="25"/>
      <c r="C13" s="25"/>
      <c r="D13" s="25"/>
      <c r="E13" s="25"/>
      <c r="F13" s="25"/>
      <c r="G13" s="25"/>
      <c r="H13" s="25"/>
      <c r="I13" s="24"/>
      <c r="J13" s="24"/>
      <c r="K13" s="24"/>
      <c r="L13" s="24"/>
      <c r="M13" s="24"/>
      <c r="N13" s="24"/>
      <c r="O13" s="168" t="s">
        <v>7</v>
      </c>
      <c r="P13" s="168"/>
      <c r="Q13" s="26"/>
      <c r="R13" s="26"/>
      <c r="S13" s="25"/>
    </row>
    <row r="14" spans="1:21" hidden="1" x14ac:dyDescent="0.25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</row>
    <row r="15" spans="1:21" ht="48.75" customHeight="1" x14ac:dyDescent="0.25">
      <c r="B15" s="169" t="s">
        <v>8</v>
      </c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5"/>
      <c r="T15" s="6"/>
      <c r="U15" s="6"/>
    </row>
    <row r="16" spans="1:21" ht="23.25" hidden="1" customHeight="1" x14ac:dyDescent="0.25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8"/>
      <c r="U16" s="28"/>
    </row>
    <row r="17" spans="1:21" ht="24.75" hidden="1" customHeight="1" x14ac:dyDescent="0.25"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9"/>
      <c r="T17" s="29"/>
      <c r="U17" s="29"/>
    </row>
    <row r="18" spans="1:21" ht="30.75" hidden="1" customHeight="1" x14ac:dyDescent="0.2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29"/>
      <c r="U18" s="29"/>
    </row>
    <row r="19" spans="1:21" ht="7.5" customHeight="1" x14ac:dyDescent="0.25">
      <c r="B19" s="25"/>
      <c r="C19" s="25"/>
      <c r="D19" s="25"/>
      <c r="E19" s="25"/>
      <c r="F19" s="25"/>
      <c r="G19" s="25"/>
      <c r="H19" s="25"/>
      <c r="I19" s="30"/>
      <c r="J19" s="30"/>
      <c r="K19" s="30"/>
      <c r="L19" s="30"/>
      <c r="M19" s="25"/>
      <c r="N19" s="25"/>
      <c r="O19" s="25"/>
      <c r="P19" s="25"/>
      <c r="Q19" s="25"/>
      <c r="R19" s="25"/>
      <c r="S19" s="25"/>
    </row>
    <row r="20" spans="1:21" ht="1.5" customHeight="1" x14ac:dyDescent="0.25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</row>
    <row r="21" spans="1:21" ht="22.5" customHeight="1" x14ac:dyDescent="0.25">
      <c r="B21" s="166" t="str">
        <f>'[1]VERİ GİRİŞİ'!C25</f>
        <v>Seyfettin ORMAN</v>
      </c>
      <c r="C21" s="166"/>
      <c r="D21" s="166"/>
      <c r="E21" s="166"/>
      <c r="F21" s="166"/>
      <c r="G21" s="166"/>
      <c r="H21" s="31"/>
      <c r="I21" s="31"/>
      <c r="J21" s="31"/>
      <c r="K21" s="166" t="str">
        <f>'[1]VERİ GİRİŞİ'!C24</f>
        <v>Serkan ÖZTUNCER</v>
      </c>
      <c r="L21" s="166"/>
      <c r="M21" s="166"/>
      <c r="N21" s="166"/>
      <c r="O21" s="32"/>
      <c r="P21" s="166" t="str">
        <f>'[1]VERİ GİRİŞİ'!C23</f>
        <v>Elif İNCE</v>
      </c>
      <c r="Q21" s="166"/>
      <c r="R21" s="166"/>
      <c r="S21" s="25"/>
    </row>
    <row r="22" spans="1:21" ht="15" customHeight="1" x14ac:dyDescent="0.25">
      <c r="B22" s="153" t="str">
        <f>'[1]VERİ GİRİŞİ'!E25</f>
        <v>Öğretmen</v>
      </c>
      <c r="C22" s="153"/>
      <c r="D22" s="153"/>
      <c r="E22" s="153"/>
      <c r="F22" s="153"/>
      <c r="G22" s="153"/>
      <c r="H22" s="7"/>
      <c r="I22" s="7"/>
      <c r="J22" s="7"/>
      <c r="K22" s="153" t="str">
        <f>'[1]VERİ GİRİŞİ'!E24</f>
        <v>Öğretmen</v>
      </c>
      <c r="L22" s="153"/>
      <c r="M22" s="153"/>
      <c r="N22" s="153"/>
      <c r="O22" s="25"/>
      <c r="P22" s="153" t="str">
        <f>'[1]VERİ GİRİŞİ'!E23</f>
        <v>Müdür Yardımcısı</v>
      </c>
      <c r="Q22" s="153"/>
      <c r="R22" s="153"/>
      <c r="S22" s="25"/>
    </row>
    <row r="23" spans="1:21" ht="15.75" customHeight="1" x14ac:dyDescent="0.25">
      <c r="B23" s="153" t="str">
        <f>'[1]VERİ GİRİŞİ'!G25</f>
        <v>ÜYE</v>
      </c>
      <c r="C23" s="153"/>
      <c r="D23" s="153"/>
      <c r="E23" s="153"/>
      <c r="F23" s="153"/>
      <c r="G23" s="153"/>
      <c r="H23" s="33"/>
      <c r="I23" s="24"/>
      <c r="J23" s="24"/>
      <c r="K23" s="153" t="str">
        <f>'[1]VERİ GİRİŞİ'!G24</f>
        <v>ÜYE</v>
      </c>
      <c r="L23" s="153"/>
      <c r="M23" s="153"/>
      <c r="N23" s="153"/>
      <c r="O23" s="24"/>
      <c r="P23" s="153" t="str">
        <f>'[1]VERİ GİRİŞİ'!G23</f>
        <v>ÜYE</v>
      </c>
      <c r="Q23" s="153"/>
      <c r="R23" s="153"/>
      <c r="S23" s="25"/>
    </row>
    <row r="24" spans="1:21" ht="4.5" customHeight="1" x14ac:dyDescent="0.25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1:21" ht="15" customHeight="1" x14ac:dyDescent="0.25">
      <c r="B25" s="114" t="str">
        <f>'[1]VERİ GİRİŞİ'!A40</f>
        <v>Satın Alınacak Malın</v>
      </c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54"/>
      <c r="P25" s="155" t="s">
        <v>9</v>
      </c>
      <c r="Q25" s="156"/>
      <c r="R25" s="157"/>
      <c r="S25" s="25"/>
    </row>
    <row r="26" spans="1:21" ht="29.25" customHeight="1" x14ac:dyDescent="0.25">
      <c r="B26" s="34" t="s">
        <v>10</v>
      </c>
      <c r="C26" s="158" t="str">
        <f>'[1]VERİ GİRİŞİ'!B42</f>
        <v>C İ N S İ</v>
      </c>
      <c r="D26" s="159"/>
      <c r="E26" s="159"/>
      <c r="F26" s="159"/>
      <c r="G26" s="159"/>
      <c r="H26" s="160"/>
      <c r="I26" s="161" t="str">
        <f>'[1]VERİ GİRİŞİ'!F42</f>
        <v>ÖZELLİKLERİ</v>
      </c>
      <c r="J26" s="162"/>
      <c r="K26" s="162"/>
      <c r="L26" s="162"/>
      <c r="M26" s="163"/>
      <c r="N26" s="35" t="s">
        <v>11</v>
      </c>
      <c r="O26" s="36" t="s">
        <v>12</v>
      </c>
      <c r="P26" s="37" t="s">
        <v>13</v>
      </c>
      <c r="Q26" s="164" t="s">
        <v>14</v>
      </c>
      <c r="R26" s="165"/>
      <c r="S26" s="25"/>
    </row>
    <row r="27" spans="1:21" ht="14.25" customHeight="1" x14ac:dyDescent="0.25">
      <c r="A27" s="1">
        <f t="shared" ref="A27:A90" si="0">IF(ISTEXT(C27),1,"")</f>
        <v>1</v>
      </c>
      <c r="B27" s="38">
        <f>'[1]VERİ GİRİŞİ'!A43</f>
        <v>1</v>
      </c>
      <c r="C27" s="142" t="str">
        <f>'[1]VERİ GİRİŞİ'!B43</f>
        <v>TONER (LEXMARK M722)</v>
      </c>
      <c r="D27" s="143"/>
      <c r="E27" s="143"/>
      <c r="F27" s="143"/>
      <c r="G27" s="143"/>
      <c r="H27" s="144"/>
      <c r="I27" s="145" t="str">
        <f>'[1]VERİ GİRİŞİ'!F43</f>
        <v>TEKNİK ŞARTNAMAYE UYGUN</v>
      </c>
      <c r="J27" s="146"/>
      <c r="K27" s="146"/>
      <c r="L27" s="146"/>
      <c r="M27" s="147"/>
      <c r="N27" s="39" t="str">
        <f>'[1]VERİ GİRİŞİ'!K43</f>
        <v>ADET</v>
      </c>
      <c r="O27" s="38">
        <f>'[1]VERİ GİRİŞİ'!J43</f>
        <v>2</v>
      </c>
      <c r="P27" s="40"/>
      <c r="Q27" s="148">
        <f t="shared" ref="Q27:Q33" si="1">ROUND(SUM(O27*P27),2)</f>
        <v>0</v>
      </c>
      <c r="R27" s="149"/>
      <c r="S27" s="25"/>
    </row>
    <row r="28" spans="1:21" ht="14.25" customHeight="1" x14ac:dyDescent="0.25">
      <c r="A28" s="1">
        <f t="shared" si="0"/>
        <v>1</v>
      </c>
      <c r="B28" s="41">
        <f>'[1]VERİ GİRİŞİ'!A44</f>
        <v>2</v>
      </c>
      <c r="C28" s="122" t="str">
        <f>'[1]VERİ GİRİŞİ'!B44</f>
        <v>TONER (HP LASER JET PRO M304a)</v>
      </c>
      <c r="D28" s="123"/>
      <c r="E28" s="123"/>
      <c r="F28" s="123"/>
      <c r="G28" s="123"/>
      <c r="H28" s="124"/>
      <c r="I28" s="150" t="str">
        <f>'[1]VERİ GİRİŞİ'!F44</f>
        <v>TEKNİK ŞARTNAMAYE UYGUN</v>
      </c>
      <c r="J28" s="151"/>
      <c r="K28" s="151"/>
      <c r="L28" s="151"/>
      <c r="M28" s="152"/>
      <c r="N28" s="42" t="str">
        <f>'[1]VERİ GİRİŞİ'!K44</f>
        <v>ADET</v>
      </c>
      <c r="O28" s="41">
        <f>'[1]VERİ GİRİŞİ'!J44</f>
        <v>1</v>
      </c>
      <c r="P28" s="43"/>
      <c r="Q28" s="128">
        <f t="shared" si="1"/>
        <v>0</v>
      </c>
      <c r="R28" s="129"/>
      <c r="S28" s="25"/>
    </row>
    <row r="29" spans="1:21" ht="14.25" customHeight="1" x14ac:dyDescent="0.25">
      <c r="A29" s="1">
        <f t="shared" si="0"/>
        <v>1</v>
      </c>
      <c r="B29" s="41">
        <f>'[1]VERİ GİRİŞİ'!A45</f>
        <v>3</v>
      </c>
      <c r="C29" s="122" t="str">
        <f>'[1]VERİ GİRİŞİ'!B45</f>
        <v>FOTOKOPİ KAĞIDI (A4)</v>
      </c>
      <c r="D29" s="123"/>
      <c r="E29" s="123"/>
      <c r="F29" s="123"/>
      <c r="G29" s="123"/>
      <c r="H29" s="124"/>
      <c r="I29" s="136" t="str">
        <f>'[1]VERİ GİRİŞİ'!F45</f>
        <v>TEKNİK ŞARTNAMAYE UYGUN</v>
      </c>
      <c r="J29" s="137"/>
      <c r="K29" s="137"/>
      <c r="L29" s="137"/>
      <c r="M29" s="138"/>
      <c r="N29" s="42" t="str">
        <f>'[1]VERİ GİRİŞİ'!K45</f>
        <v>KOLİ</v>
      </c>
      <c r="O29" s="41">
        <f>'[1]VERİ GİRİŞİ'!J45</f>
        <v>10</v>
      </c>
      <c r="P29" s="43"/>
      <c r="Q29" s="128">
        <f t="shared" si="1"/>
        <v>0</v>
      </c>
      <c r="R29" s="129"/>
      <c r="S29" s="25"/>
    </row>
    <row r="30" spans="1:21" ht="14.25" customHeight="1" x14ac:dyDescent="0.25">
      <c r="A30" s="1" t="str">
        <f t="shared" si="0"/>
        <v/>
      </c>
      <c r="B30" s="41">
        <f>'[1]VERİ GİRİŞİ'!A46</f>
        <v>0</v>
      </c>
      <c r="C30" s="122">
        <f>'[1]VERİ GİRİŞİ'!B46</f>
        <v>0</v>
      </c>
      <c r="D30" s="123"/>
      <c r="E30" s="123"/>
      <c r="F30" s="123"/>
      <c r="G30" s="123"/>
      <c r="H30" s="124"/>
      <c r="I30" s="136">
        <f>'[1]VERİ GİRİŞİ'!F46</f>
        <v>0</v>
      </c>
      <c r="J30" s="137"/>
      <c r="K30" s="137"/>
      <c r="L30" s="137"/>
      <c r="M30" s="138"/>
      <c r="N30" s="42">
        <f>'[1]VERİ GİRİŞİ'!K46</f>
        <v>0</v>
      </c>
      <c r="O30" s="41">
        <f>'[1]VERİ GİRİŞİ'!J46</f>
        <v>0</v>
      </c>
      <c r="P30" s="43"/>
      <c r="Q30" s="128">
        <f t="shared" si="1"/>
        <v>0</v>
      </c>
      <c r="R30" s="129"/>
      <c r="S30" s="25"/>
    </row>
    <row r="31" spans="1:21" ht="14.25" customHeight="1" x14ac:dyDescent="0.25">
      <c r="A31" s="1" t="str">
        <f t="shared" si="0"/>
        <v/>
      </c>
      <c r="B31" s="41">
        <f>'[1]VERİ GİRİŞİ'!A47</f>
        <v>0</v>
      </c>
      <c r="C31" s="122">
        <f>'[1]VERİ GİRİŞİ'!B47</f>
        <v>0</v>
      </c>
      <c r="D31" s="123"/>
      <c r="E31" s="123"/>
      <c r="F31" s="123"/>
      <c r="G31" s="123"/>
      <c r="H31" s="124"/>
      <c r="I31" s="136">
        <f>'[1]VERİ GİRİŞİ'!F47</f>
        <v>0</v>
      </c>
      <c r="J31" s="137"/>
      <c r="K31" s="137"/>
      <c r="L31" s="137"/>
      <c r="M31" s="138"/>
      <c r="N31" s="42">
        <f>'[1]VERİ GİRİŞİ'!K47</f>
        <v>0</v>
      </c>
      <c r="O31" s="41">
        <f>'[1]VERİ GİRİŞİ'!J47</f>
        <v>0</v>
      </c>
      <c r="P31" s="43"/>
      <c r="Q31" s="128">
        <f t="shared" si="1"/>
        <v>0</v>
      </c>
      <c r="R31" s="129"/>
      <c r="S31" s="25"/>
    </row>
    <row r="32" spans="1:21" ht="14.25" customHeight="1" x14ac:dyDescent="0.25">
      <c r="A32" s="1" t="str">
        <f t="shared" si="0"/>
        <v/>
      </c>
      <c r="B32" s="41">
        <f>'[1]VERİ GİRİŞİ'!A48</f>
        <v>0</v>
      </c>
      <c r="C32" s="122">
        <f>'[1]VERİ GİRİŞİ'!B48</f>
        <v>0</v>
      </c>
      <c r="D32" s="123"/>
      <c r="E32" s="123"/>
      <c r="F32" s="123"/>
      <c r="G32" s="123"/>
      <c r="H32" s="124"/>
      <c r="I32" s="139">
        <f>'[1]VERİ GİRİŞİ'!F48</f>
        <v>0</v>
      </c>
      <c r="J32" s="140"/>
      <c r="K32" s="140"/>
      <c r="L32" s="140"/>
      <c r="M32" s="141"/>
      <c r="N32" s="42">
        <f>'[1]VERİ GİRİŞİ'!K48</f>
        <v>0</v>
      </c>
      <c r="O32" s="41">
        <f>'[1]VERİ GİRİŞİ'!J48</f>
        <v>0</v>
      </c>
      <c r="P32" s="43"/>
      <c r="Q32" s="128">
        <f t="shared" si="1"/>
        <v>0</v>
      </c>
      <c r="R32" s="129"/>
      <c r="S32" s="25"/>
    </row>
    <row r="33" spans="1:19" ht="14.25" customHeight="1" x14ac:dyDescent="0.25">
      <c r="A33" s="1" t="str">
        <f t="shared" si="0"/>
        <v/>
      </c>
      <c r="B33" s="41">
        <f>'[1]VERİ GİRİŞİ'!A49</f>
        <v>0</v>
      </c>
      <c r="C33" s="122">
        <f>'[1]VERİ GİRİŞİ'!B49</f>
        <v>0</v>
      </c>
      <c r="D33" s="123"/>
      <c r="E33" s="123"/>
      <c r="F33" s="123"/>
      <c r="G33" s="123"/>
      <c r="H33" s="124"/>
      <c r="I33" s="136">
        <f>'[1]VERİ GİRİŞİ'!F49</f>
        <v>0</v>
      </c>
      <c r="J33" s="137"/>
      <c r="K33" s="137"/>
      <c r="L33" s="137"/>
      <c r="M33" s="138"/>
      <c r="N33" s="42">
        <f>'[1]VERİ GİRİŞİ'!K49</f>
        <v>0</v>
      </c>
      <c r="O33" s="41">
        <f>'[1]VERİ GİRİŞİ'!J49</f>
        <v>0</v>
      </c>
      <c r="P33" s="43"/>
      <c r="Q33" s="128">
        <f t="shared" si="1"/>
        <v>0</v>
      </c>
      <c r="R33" s="129"/>
      <c r="S33" s="25"/>
    </row>
    <row r="34" spans="1:19" ht="14.25" customHeight="1" x14ac:dyDescent="0.25">
      <c r="A34" s="1" t="str">
        <f t="shared" si="0"/>
        <v/>
      </c>
      <c r="B34" s="41">
        <f>'[1]VERİ GİRİŞİ'!A50</f>
        <v>0</v>
      </c>
      <c r="C34" s="122">
        <f>'[1]VERİ GİRİŞİ'!B50</f>
        <v>0</v>
      </c>
      <c r="D34" s="123"/>
      <c r="E34" s="123"/>
      <c r="F34" s="123"/>
      <c r="G34" s="123"/>
      <c r="H34" s="124"/>
      <c r="I34" s="136">
        <f>'[1]VERİ GİRİŞİ'!F50</f>
        <v>0</v>
      </c>
      <c r="J34" s="137"/>
      <c r="K34" s="137"/>
      <c r="L34" s="137"/>
      <c r="M34" s="138"/>
      <c r="N34" s="42">
        <f>'[1]VERİ GİRİŞİ'!K50</f>
        <v>0</v>
      </c>
      <c r="O34" s="41">
        <f>'[1]VERİ GİRİŞİ'!J50</f>
        <v>0</v>
      </c>
      <c r="P34" s="43"/>
      <c r="Q34" s="128">
        <f>ROUND(SUM(O34*P34),2)</f>
        <v>0</v>
      </c>
      <c r="R34" s="129"/>
      <c r="S34" s="25"/>
    </row>
    <row r="35" spans="1:19" ht="14.25" customHeight="1" x14ac:dyDescent="0.25">
      <c r="A35" s="1" t="str">
        <f t="shared" si="0"/>
        <v/>
      </c>
      <c r="B35" s="41">
        <f>'[1]VERİ GİRİŞİ'!A51</f>
        <v>0</v>
      </c>
      <c r="C35" s="122">
        <f>'[1]VERİ GİRİŞİ'!B51</f>
        <v>0</v>
      </c>
      <c r="D35" s="123"/>
      <c r="E35" s="123"/>
      <c r="F35" s="123"/>
      <c r="G35" s="123"/>
      <c r="H35" s="124"/>
      <c r="I35" s="136">
        <f>'[1]VERİ GİRİŞİ'!F51</f>
        <v>0</v>
      </c>
      <c r="J35" s="137"/>
      <c r="K35" s="137"/>
      <c r="L35" s="137"/>
      <c r="M35" s="138"/>
      <c r="N35" s="42">
        <f>'[1]VERİ GİRİŞİ'!K51</f>
        <v>0</v>
      </c>
      <c r="O35" s="41">
        <f>'[1]VERİ GİRİŞİ'!J51</f>
        <v>0</v>
      </c>
      <c r="P35" s="43"/>
      <c r="Q35" s="128">
        <f>ROUND(SUM(O35*P35),2)</f>
        <v>0</v>
      </c>
      <c r="R35" s="129"/>
      <c r="S35" s="25"/>
    </row>
    <row r="36" spans="1:19" ht="14.25" customHeight="1" x14ac:dyDescent="0.25">
      <c r="A36" s="1" t="str">
        <f t="shared" si="0"/>
        <v/>
      </c>
      <c r="B36" s="41">
        <f>'[1]VERİ GİRİŞİ'!A52</f>
        <v>0</v>
      </c>
      <c r="C36" s="122">
        <f>'[1]VERİ GİRİŞİ'!B52</f>
        <v>0</v>
      </c>
      <c r="D36" s="123"/>
      <c r="E36" s="123"/>
      <c r="F36" s="123"/>
      <c r="G36" s="123"/>
      <c r="H36" s="124"/>
      <c r="I36" s="136">
        <f>'[1]VERİ GİRİŞİ'!F52</f>
        <v>0</v>
      </c>
      <c r="J36" s="137"/>
      <c r="K36" s="137"/>
      <c r="L36" s="137"/>
      <c r="M36" s="138"/>
      <c r="N36" s="42">
        <f>'[1]VERİ GİRİŞİ'!K52</f>
        <v>0</v>
      </c>
      <c r="O36" s="41">
        <f>'[1]VERİ GİRİŞİ'!J52</f>
        <v>0</v>
      </c>
      <c r="P36" s="43"/>
      <c r="Q36" s="128">
        <f>ROUND(SUM(O36*P36),2)</f>
        <v>0</v>
      </c>
      <c r="R36" s="129"/>
      <c r="S36" s="25"/>
    </row>
    <row r="37" spans="1:19" ht="14.25" customHeight="1" x14ac:dyDescent="0.25">
      <c r="A37" s="1" t="str">
        <f t="shared" si="0"/>
        <v/>
      </c>
      <c r="B37" s="41">
        <f>'[1]VERİ GİRİŞİ'!A53</f>
        <v>0</v>
      </c>
      <c r="C37" s="122">
        <f>'[1]VERİ GİRİŞİ'!B53</f>
        <v>0</v>
      </c>
      <c r="D37" s="123"/>
      <c r="E37" s="123"/>
      <c r="F37" s="123"/>
      <c r="G37" s="123"/>
      <c r="H37" s="124"/>
      <c r="I37" s="136">
        <f>'[1]VERİ GİRİŞİ'!F53</f>
        <v>0</v>
      </c>
      <c r="J37" s="137"/>
      <c r="K37" s="137"/>
      <c r="L37" s="137"/>
      <c r="M37" s="138"/>
      <c r="N37" s="42">
        <f>'[1]VERİ GİRİŞİ'!K53</f>
        <v>0</v>
      </c>
      <c r="O37" s="41">
        <f>'[1]VERİ GİRİŞİ'!J53</f>
        <v>0</v>
      </c>
      <c r="P37" s="43"/>
      <c r="Q37" s="128">
        <f>ROUND(SUM(O37*P37),2)</f>
        <v>0</v>
      </c>
      <c r="R37" s="129"/>
      <c r="S37" s="25"/>
    </row>
    <row r="38" spans="1:19" ht="14.25" customHeight="1" x14ac:dyDescent="0.25">
      <c r="A38" s="1" t="str">
        <f t="shared" si="0"/>
        <v/>
      </c>
      <c r="B38" s="41">
        <f>'[1]VERİ GİRİŞİ'!A54</f>
        <v>0</v>
      </c>
      <c r="C38" s="122">
        <f>'[1]VERİ GİRİŞİ'!B54</f>
        <v>0</v>
      </c>
      <c r="D38" s="123"/>
      <c r="E38" s="123"/>
      <c r="F38" s="123"/>
      <c r="G38" s="123"/>
      <c r="H38" s="124"/>
      <c r="I38" s="136">
        <f>'[1]VERİ GİRİŞİ'!F54</f>
        <v>0</v>
      </c>
      <c r="J38" s="137"/>
      <c r="K38" s="137"/>
      <c r="L38" s="137"/>
      <c r="M38" s="138"/>
      <c r="N38" s="42">
        <f>'[1]VERİ GİRİŞİ'!K54</f>
        <v>0</v>
      </c>
      <c r="O38" s="41">
        <f>'[1]VERİ GİRİŞİ'!J54</f>
        <v>0</v>
      </c>
      <c r="P38" s="43"/>
      <c r="Q38" s="128">
        <f>ROUND(SUM(O38*P38),2)</f>
        <v>0</v>
      </c>
      <c r="R38" s="129"/>
      <c r="S38" s="25"/>
    </row>
    <row r="39" spans="1:19" ht="14.25" customHeight="1" x14ac:dyDescent="0.25">
      <c r="A39" s="1" t="str">
        <f t="shared" si="0"/>
        <v/>
      </c>
      <c r="B39" s="41">
        <f>'[1]VERİ GİRİŞİ'!A55</f>
        <v>0</v>
      </c>
      <c r="C39" s="122">
        <f>'[1]VERİ GİRİŞİ'!B55</f>
        <v>0</v>
      </c>
      <c r="D39" s="123"/>
      <c r="E39" s="123"/>
      <c r="F39" s="123"/>
      <c r="G39" s="123"/>
      <c r="H39" s="124"/>
      <c r="I39" s="136">
        <f>'[1]VERİ GİRİŞİ'!F55</f>
        <v>0</v>
      </c>
      <c r="J39" s="137"/>
      <c r="K39" s="137"/>
      <c r="L39" s="137"/>
      <c r="M39" s="138"/>
      <c r="N39" s="42">
        <f>'[1]VERİ GİRİŞİ'!K55</f>
        <v>0</v>
      </c>
      <c r="O39" s="41">
        <f>'[1]VERİ GİRİŞİ'!J55</f>
        <v>0</v>
      </c>
      <c r="P39" s="43"/>
      <c r="Q39" s="128">
        <f t="shared" ref="Q39:Q102" si="2">ROUND(SUM(O39*P39),2)</f>
        <v>0</v>
      </c>
      <c r="R39" s="129"/>
      <c r="S39" s="25"/>
    </row>
    <row r="40" spans="1:19" ht="14.25" customHeight="1" x14ac:dyDescent="0.25">
      <c r="A40" s="1" t="str">
        <f t="shared" si="0"/>
        <v/>
      </c>
      <c r="B40" s="41">
        <f>'[1]VERİ GİRİŞİ'!A56</f>
        <v>0</v>
      </c>
      <c r="C40" s="122">
        <f>'[1]VERİ GİRİŞİ'!B56</f>
        <v>0</v>
      </c>
      <c r="D40" s="123"/>
      <c r="E40" s="123"/>
      <c r="F40" s="123"/>
      <c r="G40" s="123"/>
      <c r="H40" s="124"/>
      <c r="I40" s="136">
        <f>'[1]VERİ GİRİŞİ'!F56</f>
        <v>0</v>
      </c>
      <c r="J40" s="137"/>
      <c r="K40" s="137"/>
      <c r="L40" s="137"/>
      <c r="M40" s="138"/>
      <c r="N40" s="42">
        <f>'[1]VERİ GİRİŞİ'!K56</f>
        <v>0</v>
      </c>
      <c r="O40" s="41">
        <f>'[1]VERİ GİRİŞİ'!J56</f>
        <v>0</v>
      </c>
      <c r="P40" s="43"/>
      <c r="Q40" s="128">
        <f t="shared" si="2"/>
        <v>0</v>
      </c>
      <c r="R40" s="129"/>
      <c r="S40" s="25"/>
    </row>
    <row r="41" spans="1:19" ht="14.25" customHeight="1" x14ac:dyDescent="0.25">
      <c r="A41" s="1" t="str">
        <f t="shared" si="0"/>
        <v/>
      </c>
      <c r="B41" s="41">
        <f>'[1]VERİ GİRİŞİ'!A57</f>
        <v>0</v>
      </c>
      <c r="C41" s="122">
        <f>'[1]VERİ GİRİŞİ'!B57</f>
        <v>0</v>
      </c>
      <c r="D41" s="123"/>
      <c r="E41" s="123"/>
      <c r="F41" s="123"/>
      <c r="G41" s="123"/>
      <c r="H41" s="124"/>
      <c r="I41" s="136">
        <f>'[1]VERİ GİRİŞİ'!F57</f>
        <v>0</v>
      </c>
      <c r="J41" s="137"/>
      <c r="K41" s="137"/>
      <c r="L41" s="137"/>
      <c r="M41" s="138"/>
      <c r="N41" s="42">
        <f>'[1]VERİ GİRİŞİ'!K57</f>
        <v>0</v>
      </c>
      <c r="O41" s="41">
        <f>'[1]VERİ GİRİŞİ'!J57</f>
        <v>0</v>
      </c>
      <c r="P41" s="43"/>
      <c r="Q41" s="128">
        <f t="shared" si="2"/>
        <v>0</v>
      </c>
      <c r="R41" s="129"/>
      <c r="S41" s="25"/>
    </row>
    <row r="42" spans="1:19" ht="14.25" customHeight="1" x14ac:dyDescent="0.25">
      <c r="A42" s="1" t="str">
        <f t="shared" si="0"/>
        <v/>
      </c>
      <c r="B42" s="41">
        <f>'[1]VERİ GİRİŞİ'!A58</f>
        <v>0</v>
      </c>
      <c r="C42" s="122">
        <f>'[1]VERİ GİRİŞİ'!B58</f>
        <v>0</v>
      </c>
      <c r="D42" s="123"/>
      <c r="E42" s="123"/>
      <c r="F42" s="123"/>
      <c r="G42" s="123"/>
      <c r="H42" s="124"/>
      <c r="I42" s="136">
        <f>'[1]VERİ GİRİŞİ'!F58</f>
        <v>0</v>
      </c>
      <c r="J42" s="137"/>
      <c r="K42" s="137"/>
      <c r="L42" s="137"/>
      <c r="M42" s="138"/>
      <c r="N42" s="42">
        <f>'[1]VERİ GİRİŞİ'!K58</f>
        <v>0</v>
      </c>
      <c r="O42" s="41">
        <f>'[1]VERİ GİRİŞİ'!J58</f>
        <v>0</v>
      </c>
      <c r="P42" s="43"/>
      <c r="Q42" s="128">
        <f t="shared" si="2"/>
        <v>0</v>
      </c>
      <c r="R42" s="129"/>
      <c r="S42" s="25"/>
    </row>
    <row r="43" spans="1:19" ht="14.25" customHeight="1" x14ac:dyDescent="0.25">
      <c r="A43" s="1" t="str">
        <f t="shared" si="0"/>
        <v/>
      </c>
      <c r="B43" s="41">
        <f>'[1]VERİ GİRİŞİ'!A59</f>
        <v>0</v>
      </c>
      <c r="C43" s="122">
        <f>'[1]VERİ GİRİŞİ'!B59</f>
        <v>0</v>
      </c>
      <c r="D43" s="123"/>
      <c r="E43" s="123"/>
      <c r="F43" s="123"/>
      <c r="G43" s="123"/>
      <c r="H43" s="124"/>
      <c r="I43" s="136">
        <f>'[1]VERİ GİRİŞİ'!F59</f>
        <v>0</v>
      </c>
      <c r="J43" s="137"/>
      <c r="K43" s="137"/>
      <c r="L43" s="137"/>
      <c r="M43" s="138"/>
      <c r="N43" s="42">
        <f>'[1]VERİ GİRİŞİ'!K59</f>
        <v>0</v>
      </c>
      <c r="O43" s="41">
        <f>'[1]VERİ GİRİŞİ'!J59</f>
        <v>0</v>
      </c>
      <c r="P43" s="43"/>
      <c r="Q43" s="128">
        <f t="shared" si="2"/>
        <v>0</v>
      </c>
      <c r="R43" s="129"/>
      <c r="S43" s="25"/>
    </row>
    <row r="44" spans="1:19" ht="14.25" customHeight="1" x14ac:dyDescent="0.25">
      <c r="A44" s="1" t="str">
        <f t="shared" si="0"/>
        <v/>
      </c>
      <c r="B44" s="41">
        <f>'[1]VERİ GİRİŞİ'!A60</f>
        <v>0</v>
      </c>
      <c r="C44" s="122">
        <f>'[1]VERİ GİRİŞİ'!B60</f>
        <v>0</v>
      </c>
      <c r="D44" s="123"/>
      <c r="E44" s="123"/>
      <c r="F44" s="123"/>
      <c r="G44" s="123"/>
      <c r="H44" s="124"/>
      <c r="I44" s="136">
        <f>'[1]VERİ GİRİŞİ'!F60</f>
        <v>0</v>
      </c>
      <c r="J44" s="137"/>
      <c r="K44" s="137"/>
      <c r="L44" s="137"/>
      <c r="M44" s="138"/>
      <c r="N44" s="42">
        <f>'[1]VERİ GİRİŞİ'!K60</f>
        <v>0</v>
      </c>
      <c r="O44" s="41">
        <f>'[1]VERİ GİRİŞİ'!J60</f>
        <v>0</v>
      </c>
      <c r="P44" s="43"/>
      <c r="Q44" s="128">
        <f t="shared" si="2"/>
        <v>0</v>
      </c>
      <c r="R44" s="129"/>
      <c r="S44" s="25"/>
    </row>
    <row r="45" spans="1:19" ht="14.25" customHeight="1" x14ac:dyDescent="0.25">
      <c r="A45" s="1" t="str">
        <f t="shared" si="0"/>
        <v/>
      </c>
      <c r="B45" s="41">
        <f>'[1]VERİ GİRİŞİ'!A61</f>
        <v>0</v>
      </c>
      <c r="C45" s="122">
        <f>'[1]VERİ GİRİŞİ'!B61</f>
        <v>0</v>
      </c>
      <c r="D45" s="123"/>
      <c r="E45" s="123"/>
      <c r="F45" s="123"/>
      <c r="G45" s="123"/>
      <c r="H45" s="124"/>
      <c r="I45" s="136">
        <f>'[1]VERİ GİRİŞİ'!F61</f>
        <v>0</v>
      </c>
      <c r="J45" s="137"/>
      <c r="K45" s="137"/>
      <c r="L45" s="137"/>
      <c r="M45" s="138"/>
      <c r="N45" s="42">
        <f>'[1]VERİ GİRİŞİ'!K61</f>
        <v>0</v>
      </c>
      <c r="O45" s="41">
        <f>'[1]VERİ GİRİŞİ'!J61</f>
        <v>0</v>
      </c>
      <c r="P45" s="43"/>
      <c r="Q45" s="128">
        <f t="shared" si="2"/>
        <v>0</v>
      </c>
      <c r="R45" s="129"/>
      <c r="S45" s="25"/>
    </row>
    <row r="46" spans="1:19" ht="14.25" customHeight="1" x14ac:dyDescent="0.25">
      <c r="A46" s="1" t="str">
        <f t="shared" si="0"/>
        <v/>
      </c>
      <c r="B46" s="41">
        <f>'[1]VERİ GİRİŞİ'!A62</f>
        <v>0</v>
      </c>
      <c r="C46" s="122">
        <f>'[1]VERİ GİRİŞİ'!B62</f>
        <v>0</v>
      </c>
      <c r="D46" s="123"/>
      <c r="E46" s="123"/>
      <c r="F46" s="123"/>
      <c r="G46" s="123"/>
      <c r="H46" s="124"/>
      <c r="I46" s="136">
        <f>'[1]VERİ GİRİŞİ'!F62</f>
        <v>0</v>
      </c>
      <c r="J46" s="137"/>
      <c r="K46" s="137"/>
      <c r="L46" s="137"/>
      <c r="M46" s="138"/>
      <c r="N46" s="42">
        <f>'[1]VERİ GİRİŞİ'!K62</f>
        <v>0</v>
      </c>
      <c r="O46" s="41">
        <f>'[1]VERİ GİRİŞİ'!J62</f>
        <v>0</v>
      </c>
      <c r="P46" s="43"/>
      <c r="Q46" s="128">
        <f t="shared" si="2"/>
        <v>0</v>
      </c>
      <c r="R46" s="129"/>
      <c r="S46" s="25"/>
    </row>
    <row r="47" spans="1:19" ht="14.25" customHeight="1" x14ac:dyDescent="0.25">
      <c r="A47" s="1" t="str">
        <f t="shared" si="0"/>
        <v/>
      </c>
      <c r="B47" s="41">
        <f>'[1]VERİ GİRİŞİ'!A63</f>
        <v>0</v>
      </c>
      <c r="C47" s="122">
        <f>'[1]VERİ GİRİŞİ'!B63</f>
        <v>0</v>
      </c>
      <c r="D47" s="123"/>
      <c r="E47" s="123"/>
      <c r="F47" s="123"/>
      <c r="G47" s="123"/>
      <c r="H47" s="124"/>
      <c r="I47" s="136">
        <f>'[1]VERİ GİRİŞİ'!F63</f>
        <v>0</v>
      </c>
      <c r="J47" s="137"/>
      <c r="K47" s="137"/>
      <c r="L47" s="137"/>
      <c r="M47" s="138"/>
      <c r="N47" s="42">
        <f>'[1]VERİ GİRİŞİ'!K63</f>
        <v>0</v>
      </c>
      <c r="O47" s="41">
        <f>'[1]VERİ GİRİŞİ'!J63</f>
        <v>0</v>
      </c>
      <c r="P47" s="43"/>
      <c r="Q47" s="128">
        <f t="shared" si="2"/>
        <v>0</v>
      </c>
      <c r="R47" s="129"/>
      <c r="S47" s="25"/>
    </row>
    <row r="48" spans="1:19" ht="14.25" customHeight="1" x14ac:dyDescent="0.25">
      <c r="A48" s="1" t="str">
        <f t="shared" si="0"/>
        <v/>
      </c>
      <c r="B48" s="41">
        <f>'[1]VERİ GİRİŞİ'!A64</f>
        <v>0</v>
      </c>
      <c r="C48" s="122">
        <f>'[1]VERİ GİRİŞİ'!B64</f>
        <v>0</v>
      </c>
      <c r="D48" s="123"/>
      <c r="E48" s="123"/>
      <c r="F48" s="123"/>
      <c r="G48" s="123"/>
      <c r="H48" s="124"/>
      <c r="I48" s="136">
        <f>'[1]VERİ GİRİŞİ'!F64</f>
        <v>0</v>
      </c>
      <c r="J48" s="137"/>
      <c r="K48" s="137"/>
      <c r="L48" s="137"/>
      <c r="M48" s="138"/>
      <c r="N48" s="42">
        <f>'[1]VERİ GİRİŞİ'!K64</f>
        <v>0</v>
      </c>
      <c r="O48" s="41">
        <f>'[1]VERİ GİRİŞİ'!J64</f>
        <v>0</v>
      </c>
      <c r="P48" s="43"/>
      <c r="Q48" s="128">
        <f t="shared" si="2"/>
        <v>0</v>
      </c>
      <c r="R48" s="129"/>
      <c r="S48" s="25"/>
    </row>
    <row r="49" spans="1:19" ht="14.25" customHeight="1" x14ac:dyDescent="0.25">
      <c r="A49" s="1" t="str">
        <f t="shared" si="0"/>
        <v/>
      </c>
      <c r="B49" s="41">
        <f>'[1]VERİ GİRİŞİ'!A65</f>
        <v>0</v>
      </c>
      <c r="C49" s="122">
        <f>'[1]VERİ GİRİŞİ'!B65</f>
        <v>0</v>
      </c>
      <c r="D49" s="123"/>
      <c r="E49" s="123"/>
      <c r="F49" s="123"/>
      <c r="G49" s="123"/>
      <c r="H49" s="124"/>
      <c r="I49" s="136">
        <f>'[1]VERİ GİRİŞİ'!F65</f>
        <v>0</v>
      </c>
      <c r="J49" s="137"/>
      <c r="K49" s="137"/>
      <c r="L49" s="137"/>
      <c r="M49" s="138"/>
      <c r="N49" s="42">
        <f>'[1]VERİ GİRİŞİ'!K65</f>
        <v>0</v>
      </c>
      <c r="O49" s="41">
        <f>'[1]VERİ GİRİŞİ'!J65</f>
        <v>0</v>
      </c>
      <c r="P49" s="43"/>
      <c r="Q49" s="128">
        <f t="shared" si="2"/>
        <v>0</v>
      </c>
      <c r="R49" s="129"/>
      <c r="S49" s="25"/>
    </row>
    <row r="50" spans="1:19" ht="14.25" customHeight="1" x14ac:dyDescent="0.25">
      <c r="A50" s="1" t="str">
        <f t="shared" si="0"/>
        <v/>
      </c>
      <c r="B50" s="41">
        <f>'[1]VERİ GİRİŞİ'!A66</f>
        <v>0</v>
      </c>
      <c r="C50" s="122">
        <f>'[1]VERİ GİRİŞİ'!B66</f>
        <v>0</v>
      </c>
      <c r="D50" s="123"/>
      <c r="E50" s="123"/>
      <c r="F50" s="123"/>
      <c r="G50" s="123"/>
      <c r="H50" s="124"/>
      <c r="I50" s="136">
        <f>'[1]VERİ GİRİŞİ'!F66</f>
        <v>0</v>
      </c>
      <c r="J50" s="137"/>
      <c r="K50" s="137"/>
      <c r="L50" s="137"/>
      <c r="M50" s="138"/>
      <c r="N50" s="42">
        <f>'[1]VERİ GİRİŞİ'!K66</f>
        <v>0</v>
      </c>
      <c r="O50" s="41">
        <f>'[1]VERİ GİRİŞİ'!J66</f>
        <v>0</v>
      </c>
      <c r="P50" s="43"/>
      <c r="Q50" s="128">
        <f t="shared" si="2"/>
        <v>0</v>
      </c>
      <c r="R50" s="129"/>
      <c r="S50" s="25"/>
    </row>
    <row r="51" spans="1:19" ht="14.25" customHeight="1" x14ac:dyDescent="0.25">
      <c r="A51" s="1" t="str">
        <f t="shared" si="0"/>
        <v/>
      </c>
      <c r="B51" s="41">
        <f>'[1]VERİ GİRİŞİ'!A67</f>
        <v>0</v>
      </c>
      <c r="C51" s="122">
        <f>'[1]VERİ GİRİŞİ'!B67</f>
        <v>0</v>
      </c>
      <c r="D51" s="123"/>
      <c r="E51" s="123"/>
      <c r="F51" s="123"/>
      <c r="G51" s="123"/>
      <c r="H51" s="124"/>
      <c r="I51" s="125">
        <f>'[1]VERİ GİRİŞİ'!F67</f>
        <v>0</v>
      </c>
      <c r="J51" s="126"/>
      <c r="K51" s="126"/>
      <c r="L51" s="126"/>
      <c r="M51" s="127"/>
      <c r="N51" s="42">
        <f>'[1]VERİ GİRİŞİ'!K67</f>
        <v>0</v>
      </c>
      <c r="O51" s="44">
        <f>'[1]VERİ GİRİŞİ'!J67</f>
        <v>0</v>
      </c>
      <c r="P51" s="43"/>
      <c r="Q51" s="128">
        <f t="shared" si="2"/>
        <v>0</v>
      </c>
      <c r="R51" s="129"/>
      <c r="S51" s="25"/>
    </row>
    <row r="52" spans="1:19" ht="14.25" customHeight="1" x14ac:dyDescent="0.25">
      <c r="A52" s="1" t="str">
        <f t="shared" si="0"/>
        <v/>
      </c>
      <c r="B52" s="41">
        <f>'[1]VERİ GİRİŞİ'!A68</f>
        <v>0</v>
      </c>
      <c r="C52" s="122">
        <f>'[1]VERİ GİRİŞİ'!B68</f>
        <v>0</v>
      </c>
      <c r="D52" s="123"/>
      <c r="E52" s="123"/>
      <c r="F52" s="123"/>
      <c r="G52" s="123"/>
      <c r="H52" s="124"/>
      <c r="I52" s="125">
        <f>'[1]VERİ GİRİŞİ'!F68</f>
        <v>0</v>
      </c>
      <c r="J52" s="126"/>
      <c r="K52" s="126"/>
      <c r="L52" s="126"/>
      <c r="M52" s="127"/>
      <c r="N52" s="42">
        <f>'[1]VERİ GİRİŞİ'!K68</f>
        <v>0</v>
      </c>
      <c r="O52" s="44">
        <f>'[1]VERİ GİRİŞİ'!J68</f>
        <v>0</v>
      </c>
      <c r="P52" s="43"/>
      <c r="Q52" s="128">
        <f t="shared" si="2"/>
        <v>0</v>
      </c>
      <c r="R52" s="129"/>
      <c r="S52" s="25"/>
    </row>
    <row r="53" spans="1:19" ht="14.25" customHeight="1" x14ac:dyDescent="0.25">
      <c r="A53" s="1" t="str">
        <f t="shared" si="0"/>
        <v/>
      </c>
      <c r="B53" s="41">
        <f>'[1]VERİ GİRİŞİ'!A69</f>
        <v>0</v>
      </c>
      <c r="C53" s="122">
        <f>'[1]VERİ GİRİŞİ'!B69</f>
        <v>0</v>
      </c>
      <c r="D53" s="123"/>
      <c r="E53" s="123"/>
      <c r="F53" s="123"/>
      <c r="G53" s="123"/>
      <c r="H53" s="124"/>
      <c r="I53" s="125">
        <f>'[1]VERİ GİRİŞİ'!F69</f>
        <v>0</v>
      </c>
      <c r="J53" s="126"/>
      <c r="K53" s="126"/>
      <c r="L53" s="126"/>
      <c r="M53" s="127"/>
      <c r="N53" s="42">
        <f>'[1]VERİ GİRİŞİ'!K69</f>
        <v>0</v>
      </c>
      <c r="O53" s="44">
        <f>'[1]VERİ GİRİŞİ'!J69</f>
        <v>0</v>
      </c>
      <c r="P53" s="43"/>
      <c r="Q53" s="128">
        <f t="shared" si="2"/>
        <v>0</v>
      </c>
      <c r="R53" s="129"/>
      <c r="S53" s="25"/>
    </row>
    <row r="54" spans="1:19" ht="14.25" customHeight="1" x14ac:dyDescent="0.25">
      <c r="A54" s="1" t="str">
        <f t="shared" si="0"/>
        <v/>
      </c>
      <c r="B54" s="41">
        <f>'[1]VERİ GİRİŞİ'!A70</f>
        <v>0</v>
      </c>
      <c r="C54" s="122">
        <f>'[1]VERİ GİRİŞİ'!B70</f>
        <v>0</v>
      </c>
      <c r="D54" s="123"/>
      <c r="E54" s="123"/>
      <c r="F54" s="123"/>
      <c r="G54" s="123"/>
      <c r="H54" s="124"/>
      <c r="I54" s="125">
        <f>'[1]VERİ GİRİŞİ'!F70</f>
        <v>0</v>
      </c>
      <c r="J54" s="126"/>
      <c r="K54" s="126"/>
      <c r="L54" s="126"/>
      <c r="M54" s="127"/>
      <c r="N54" s="42">
        <f>'[1]VERİ GİRİŞİ'!K70</f>
        <v>0</v>
      </c>
      <c r="O54" s="44">
        <f>'[1]VERİ GİRİŞİ'!J70</f>
        <v>0</v>
      </c>
      <c r="P54" s="43"/>
      <c r="Q54" s="128">
        <f t="shared" si="2"/>
        <v>0</v>
      </c>
      <c r="R54" s="129"/>
      <c r="S54" s="25"/>
    </row>
    <row r="55" spans="1:19" ht="14.25" customHeight="1" x14ac:dyDescent="0.25">
      <c r="A55" s="1" t="str">
        <f t="shared" si="0"/>
        <v/>
      </c>
      <c r="B55" s="41">
        <f>'[1]VERİ GİRİŞİ'!A71</f>
        <v>0</v>
      </c>
      <c r="C55" s="122">
        <f>'[1]VERİ GİRİŞİ'!B71</f>
        <v>0</v>
      </c>
      <c r="D55" s="123"/>
      <c r="E55" s="123"/>
      <c r="F55" s="123"/>
      <c r="G55" s="123"/>
      <c r="H55" s="124"/>
      <c r="I55" s="125">
        <f>'[1]VERİ GİRİŞİ'!F71</f>
        <v>0</v>
      </c>
      <c r="J55" s="126"/>
      <c r="K55" s="126"/>
      <c r="L55" s="126"/>
      <c r="M55" s="127"/>
      <c r="N55" s="42">
        <f>'[1]VERİ GİRİŞİ'!K71</f>
        <v>0</v>
      </c>
      <c r="O55" s="44">
        <f>'[1]VERİ GİRİŞİ'!J71</f>
        <v>0</v>
      </c>
      <c r="P55" s="43"/>
      <c r="Q55" s="128">
        <f t="shared" si="2"/>
        <v>0</v>
      </c>
      <c r="R55" s="129"/>
      <c r="S55" s="25"/>
    </row>
    <row r="56" spans="1:19" ht="14.25" customHeight="1" thickBot="1" x14ac:dyDescent="0.3">
      <c r="A56" s="1" t="str">
        <f t="shared" si="0"/>
        <v/>
      </c>
      <c r="B56" s="41">
        <f>'[1]VERİ GİRİŞİ'!A72</f>
        <v>0</v>
      </c>
      <c r="C56" s="122">
        <f>'[1]VERİ GİRİŞİ'!B72</f>
        <v>0</v>
      </c>
      <c r="D56" s="123"/>
      <c r="E56" s="123"/>
      <c r="F56" s="123"/>
      <c r="G56" s="123"/>
      <c r="H56" s="124"/>
      <c r="I56" s="125">
        <f>'[1]VERİ GİRİŞİ'!F72</f>
        <v>0</v>
      </c>
      <c r="J56" s="126"/>
      <c r="K56" s="126"/>
      <c r="L56" s="126"/>
      <c r="M56" s="127"/>
      <c r="N56" s="42">
        <f>'[1]VERİ GİRİŞİ'!K72</f>
        <v>0</v>
      </c>
      <c r="O56" s="44">
        <f>'[1]VERİ GİRİŞİ'!J72</f>
        <v>0</v>
      </c>
      <c r="P56" s="43"/>
      <c r="Q56" s="128">
        <f t="shared" si="2"/>
        <v>0</v>
      </c>
      <c r="R56" s="129"/>
      <c r="S56" s="25"/>
    </row>
    <row r="57" spans="1:19" ht="14.25" hidden="1" customHeight="1" x14ac:dyDescent="0.25">
      <c r="A57" s="1" t="str">
        <f t="shared" si="0"/>
        <v/>
      </c>
      <c r="B57" s="41">
        <f>'[1]VERİ GİRİŞİ'!A73</f>
        <v>0</v>
      </c>
      <c r="C57" s="122">
        <f>'[1]VERİ GİRİŞİ'!B73</f>
        <v>0</v>
      </c>
      <c r="D57" s="123"/>
      <c r="E57" s="123"/>
      <c r="F57" s="123"/>
      <c r="G57" s="123"/>
      <c r="H57" s="124"/>
      <c r="I57" s="125">
        <f>'[1]VERİ GİRİŞİ'!F73</f>
        <v>0</v>
      </c>
      <c r="J57" s="126"/>
      <c r="K57" s="126"/>
      <c r="L57" s="126"/>
      <c r="M57" s="127"/>
      <c r="N57" s="42">
        <f>'[1]VERİ GİRİŞİ'!K73</f>
        <v>0</v>
      </c>
      <c r="O57" s="44">
        <f>'[1]VERİ GİRİŞİ'!J73</f>
        <v>0</v>
      </c>
      <c r="P57" s="43"/>
      <c r="Q57" s="128">
        <f t="shared" si="2"/>
        <v>0</v>
      </c>
      <c r="R57" s="129"/>
      <c r="S57" s="25"/>
    </row>
    <row r="58" spans="1:19" ht="14.25" hidden="1" customHeight="1" x14ac:dyDescent="0.25">
      <c r="A58" s="1" t="str">
        <f t="shared" si="0"/>
        <v/>
      </c>
      <c r="B58" s="41">
        <f>'[1]VERİ GİRİŞİ'!A74</f>
        <v>0</v>
      </c>
      <c r="C58" s="122">
        <f>'[1]VERİ GİRİŞİ'!B74</f>
        <v>0</v>
      </c>
      <c r="D58" s="123"/>
      <c r="E58" s="123"/>
      <c r="F58" s="123"/>
      <c r="G58" s="123"/>
      <c r="H58" s="124"/>
      <c r="I58" s="125">
        <f>'[1]VERİ GİRİŞİ'!F74</f>
        <v>0</v>
      </c>
      <c r="J58" s="126"/>
      <c r="K58" s="126"/>
      <c r="L58" s="126"/>
      <c r="M58" s="127"/>
      <c r="N58" s="42">
        <f>'[1]VERİ GİRİŞİ'!K74</f>
        <v>0</v>
      </c>
      <c r="O58" s="44">
        <f>'[1]VERİ GİRİŞİ'!J74</f>
        <v>0</v>
      </c>
      <c r="P58" s="43"/>
      <c r="Q58" s="128">
        <f t="shared" si="2"/>
        <v>0</v>
      </c>
      <c r="R58" s="129"/>
      <c r="S58" s="25"/>
    </row>
    <row r="59" spans="1:19" ht="14.25" hidden="1" customHeight="1" x14ac:dyDescent="0.25">
      <c r="A59" s="1" t="str">
        <f t="shared" si="0"/>
        <v/>
      </c>
      <c r="B59" s="41">
        <f>'[1]VERİ GİRİŞİ'!A75</f>
        <v>0</v>
      </c>
      <c r="C59" s="122">
        <f>'[1]VERİ GİRİŞİ'!B75</f>
        <v>0</v>
      </c>
      <c r="D59" s="123"/>
      <c r="E59" s="123"/>
      <c r="F59" s="123"/>
      <c r="G59" s="123"/>
      <c r="H59" s="124"/>
      <c r="I59" s="125">
        <f>'[1]VERİ GİRİŞİ'!F75</f>
        <v>0</v>
      </c>
      <c r="J59" s="126"/>
      <c r="K59" s="126"/>
      <c r="L59" s="126"/>
      <c r="M59" s="127"/>
      <c r="N59" s="42">
        <f>'[1]VERİ GİRİŞİ'!K75</f>
        <v>0</v>
      </c>
      <c r="O59" s="44">
        <f>'[1]VERİ GİRİŞİ'!J75</f>
        <v>0</v>
      </c>
      <c r="P59" s="43"/>
      <c r="Q59" s="128">
        <f t="shared" si="2"/>
        <v>0</v>
      </c>
      <c r="R59" s="129"/>
      <c r="S59" s="25"/>
    </row>
    <row r="60" spans="1:19" ht="14.25" hidden="1" customHeight="1" x14ac:dyDescent="0.25">
      <c r="A60" s="1" t="str">
        <f t="shared" si="0"/>
        <v/>
      </c>
      <c r="B60" s="41">
        <f>'[1]VERİ GİRİŞİ'!A76</f>
        <v>0</v>
      </c>
      <c r="C60" s="122">
        <f>'[1]VERİ GİRİŞİ'!B76</f>
        <v>0</v>
      </c>
      <c r="D60" s="123"/>
      <c r="E60" s="123"/>
      <c r="F60" s="123"/>
      <c r="G60" s="123"/>
      <c r="H60" s="124"/>
      <c r="I60" s="125">
        <f>'[1]VERİ GİRİŞİ'!F76</f>
        <v>0</v>
      </c>
      <c r="J60" s="126"/>
      <c r="K60" s="126"/>
      <c r="L60" s="126"/>
      <c r="M60" s="127"/>
      <c r="N60" s="42">
        <f>'[1]VERİ GİRİŞİ'!K76</f>
        <v>0</v>
      </c>
      <c r="O60" s="44">
        <f>'[1]VERİ GİRİŞİ'!J76</f>
        <v>0</v>
      </c>
      <c r="P60" s="43"/>
      <c r="Q60" s="128">
        <f t="shared" si="2"/>
        <v>0</v>
      </c>
      <c r="R60" s="129"/>
      <c r="S60" s="25"/>
    </row>
    <row r="61" spans="1:19" ht="14.25" hidden="1" customHeight="1" x14ac:dyDescent="0.25">
      <c r="A61" s="1" t="str">
        <f t="shared" si="0"/>
        <v/>
      </c>
      <c r="B61" s="41">
        <f>'[1]VERİ GİRİŞİ'!A77</f>
        <v>0</v>
      </c>
      <c r="C61" s="122">
        <f>'[1]VERİ GİRİŞİ'!B77</f>
        <v>0</v>
      </c>
      <c r="D61" s="123"/>
      <c r="E61" s="123"/>
      <c r="F61" s="123"/>
      <c r="G61" s="123"/>
      <c r="H61" s="124"/>
      <c r="I61" s="125">
        <f>'[1]VERİ GİRİŞİ'!F77</f>
        <v>0</v>
      </c>
      <c r="J61" s="126"/>
      <c r="K61" s="126"/>
      <c r="L61" s="126"/>
      <c r="M61" s="127"/>
      <c r="N61" s="42">
        <f>'[1]VERİ GİRİŞİ'!K77</f>
        <v>0</v>
      </c>
      <c r="O61" s="44">
        <f>'[1]VERİ GİRİŞİ'!J77</f>
        <v>0</v>
      </c>
      <c r="P61" s="43"/>
      <c r="Q61" s="128">
        <f t="shared" si="2"/>
        <v>0</v>
      </c>
      <c r="R61" s="129"/>
      <c r="S61" s="25"/>
    </row>
    <row r="62" spans="1:19" ht="14.25" hidden="1" customHeight="1" x14ac:dyDescent="0.25">
      <c r="A62" s="1" t="str">
        <f t="shared" si="0"/>
        <v/>
      </c>
      <c r="B62" s="41">
        <f>'[1]VERİ GİRİŞİ'!A78</f>
        <v>0</v>
      </c>
      <c r="C62" s="122">
        <f>'[1]VERİ GİRİŞİ'!B78</f>
        <v>0</v>
      </c>
      <c r="D62" s="123"/>
      <c r="E62" s="123"/>
      <c r="F62" s="123"/>
      <c r="G62" s="123"/>
      <c r="H62" s="124"/>
      <c r="I62" s="125">
        <f>'[1]VERİ GİRİŞİ'!F78</f>
        <v>0</v>
      </c>
      <c r="J62" s="126"/>
      <c r="K62" s="126"/>
      <c r="L62" s="126"/>
      <c r="M62" s="127"/>
      <c r="N62" s="42">
        <f>'[1]VERİ GİRİŞİ'!K78</f>
        <v>0</v>
      </c>
      <c r="O62" s="44">
        <f>'[1]VERİ GİRİŞİ'!J78</f>
        <v>0</v>
      </c>
      <c r="P62" s="43"/>
      <c r="Q62" s="128">
        <f t="shared" si="2"/>
        <v>0</v>
      </c>
      <c r="R62" s="129"/>
      <c r="S62" s="25"/>
    </row>
    <row r="63" spans="1:19" ht="14.25" hidden="1" customHeight="1" x14ac:dyDescent="0.25">
      <c r="A63" s="1" t="str">
        <f t="shared" si="0"/>
        <v/>
      </c>
      <c r="B63" s="41">
        <f>'[1]VERİ GİRİŞİ'!A79</f>
        <v>0</v>
      </c>
      <c r="C63" s="122">
        <f>'[1]VERİ GİRİŞİ'!B79</f>
        <v>0</v>
      </c>
      <c r="D63" s="123"/>
      <c r="E63" s="123"/>
      <c r="F63" s="123"/>
      <c r="G63" s="123"/>
      <c r="H63" s="124"/>
      <c r="I63" s="125">
        <f>'[1]VERİ GİRİŞİ'!F79</f>
        <v>0</v>
      </c>
      <c r="J63" s="126"/>
      <c r="K63" s="126"/>
      <c r="L63" s="126"/>
      <c r="M63" s="127"/>
      <c r="N63" s="42">
        <f>'[1]VERİ GİRİŞİ'!K79</f>
        <v>0</v>
      </c>
      <c r="O63" s="44">
        <f>'[1]VERİ GİRİŞİ'!J79</f>
        <v>0</v>
      </c>
      <c r="P63" s="43"/>
      <c r="Q63" s="128">
        <f t="shared" si="2"/>
        <v>0</v>
      </c>
      <c r="R63" s="129"/>
      <c r="S63" s="25"/>
    </row>
    <row r="64" spans="1:19" ht="14.25" hidden="1" customHeight="1" x14ac:dyDescent="0.25">
      <c r="A64" s="1" t="str">
        <f t="shared" si="0"/>
        <v/>
      </c>
      <c r="B64" s="41">
        <f>'[1]VERİ GİRİŞİ'!A80</f>
        <v>0</v>
      </c>
      <c r="C64" s="122">
        <f>'[1]VERİ GİRİŞİ'!B80</f>
        <v>0</v>
      </c>
      <c r="D64" s="123"/>
      <c r="E64" s="123"/>
      <c r="F64" s="123"/>
      <c r="G64" s="123"/>
      <c r="H64" s="124"/>
      <c r="I64" s="125">
        <f>'[1]VERİ GİRİŞİ'!F80</f>
        <v>0</v>
      </c>
      <c r="J64" s="126"/>
      <c r="K64" s="126"/>
      <c r="L64" s="126"/>
      <c r="M64" s="127"/>
      <c r="N64" s="42">
        <f>'[1]VERİ GİRİŞİ'!K80</f>
        <v>0</v>
      </c>
      <c r="O64" s="44">
        <f>'[1]VERİ GİRİŞİ'!J80</f>
        <v>0</v>
      </c>
      <c r="P64" s="43"/>
      <c r="Q64" s="128">
        <f t="shared" si="2"/>
        <v>0</v>
      </c>
      <c r="R64" s="129"/>
      <c r="S64" s="25"/>
    </row>
    <row r="65" spans="1:19" ht="14.25" hidden="1" customHeight="1" x14ac:dyDescent="0.25">
      <c r="A65" s="1" t="str">
        <f t="shared" si="0"/>
        <v/>
      </c>
      <c r="B65" s="41">
        <f>'[1]VERİ GİRİŞİ'!A81</f>
        <v>0</v>
      </c>
      <c r="C65" s="122">
        <f>'[1]VERİ GİRİŞİ'!B81</f>
        <v>0</v>
      </c>
      <c r="D65" s="123"/>
      <c r="E65" s="123"/>
      <c r="F65" s="123"/>
      <c r="G65" s="123"/>
      <c r="H65" s="124"/>
      <c r="I65" s="125">
        <f>'[1]VERİ GİRİŞİ'!F81</f>
        <v>0</v>
      </c>
      <c r="J65" s="126"/>
      <c r="K65" s="126"/>
      <c r="L65" s="126"/>
      <c r="M65" s="127"/>
      <c r="N65" s="42">
        <f>'[1]VERİ GİRİŞİ'!K81</f>
        <v>0</v>
      </c>
      <c r="O65" s="44">
        <f>'[1]VERİ GİRİŞİ'!J81</f>
        <v>0</v>
      </c>
      <c r="P65" s="43"/>
      <c r="Q65" s="128">
        <f t="shared" si="2"/>
        <v>0</v>
      </c>
      <c r="R65" s="129"/>
      <c r="S65" s="25"/>
    </row>
    <row r="66" spans="1:19" ht="14.25" hidden="1" customHeight="1" x14ac:dyDescent="0.25">
      <c r="A66" s="1" t="str">
        <f t="shared" si="0"/>
        <v/>
      </c>
      <c r="B66" s="41">
        <f>'[1]VERİ GİRİŞİ'!A82</f>
        <v>0</v>
      </c>
      <c r="C66" s="122">
        <f>'[1]VERİ GİRİŞİ'!B82</f>
        <v>0</v>
      </c>
      <c r="D66" s="123"/>
      <c r="E66" s="123"/>
      <c r="F66" s="123"/>
      <c r="G66" s="123"/>
      <c r="H66" s="124"/>
      <c r="I66" s="125">
        <f>'[1]VERİ GİRİŞİ'!F82</f>
        <v>0</v>
      </c>
      <c r="J66" s="126"/>
      <c r="K66" s="126"/>
      <c r="L66" s="126"/>
      <c r="M66" s="127"/>
      <c r="N66" s="42">
        <f>'[1]VERİ GİRİŞİ'!K82</f>
        <v>0</v>
      </c>
      <c r="O66" s="44">
        <f>'[1]VERİ GİRİŞİ'!J82</f>
        <v>0</v>
      </c>
      <c r="P66" s="43"/>
      <c r="Q66" s="128">
        <f t="shared" si="2"/>
        <v>0</v>
      </c>
      <c r="R66" s="129"/>
      <c r="S66" s="25"/>
    </row>
    <row r="67" spans="1:19" ht="14.25" hidden="1" customHeight="1" x14ac:dyDescent="0.25">
      <c r="A67" s="1" t="str">
        <f t="shared" si="0"/>
        <v/>
      </c>
      <c r="B67" s="41">
        <f>'[1]VERİ GİRİŞİ'!A83</f>
        <v>0</v>
      </c>
      <c r="C67" s="122">
        <f>'[1]VERİ GİRİŞİ'!B83</f>
        <v>0</v>
      </c>
      <c r="D67" s="123"/>
      <c r="E67" s="123"/>
      <c r="F67" s="123"/>
      <c r="G67" s="123"/>
      <c r="H67" s="124"/>
      <c r="I67" s="125">
        <f>'[1]VERİ GİRİŞİ'!F83</f>
        <v>0</v>
      </c>
      <c r="J67" s="126"/>
      <c r="K67" s="126"/>
      <c r="L67" s="126"/>
      <c r="M67" s="127"/>
      <c r="N67" s="42">
        <f>'[1]VERİ GİRİŞİ'!K83</f>
        <v>0</v>
      </c>
      <c r="O67" s="44">
        <f>'[1]VERİ GİRİŞİ'!J83</f>
        <v>0</v>
      </c>
      <c r="P67" s="43"/>
      <c r="Q67" s="128">
        <f t="shared" si="2"/>
        <v>0</v>
      </c>
      <c r="R67" s="129"/>
      <c r="S67" s="25"/>
    </row>
    <row r="68" spans="1:19" ht="14.25" hidden="1" customHeight="1" x14ac:dyDescent="0.25">
      <c r="A68" s="1" t="str">
        <f t="shared" si="0"/>
        <v/>
      </c>
      <c r="B68" s="41">
        <f>'[1]VERİ GİRİŞİ'!A84</f>
        <v>0</v>
      </c>
      <c r="C68" s="122">
        <f>'[1]VERİ GİRİŞİ'!B84</f>
        <v>0</v>
      </c>
      <c r="D68" s="123"/>
      <c r="E68" s="123"/>
      <c r="F68" s="123"/>
      <c r="G68" s="123"/>
      <c r="H68" s="124"/>
      <c r="I68" s="125">
        <f>'[1]VERİ GİRİŞİ'!F84</f>
        <v>0</v>
      </c>
      <c r="J68" s="126"/>
      <c r="K68" s="126"/>
      <c r="L68" s="126"/>
      <c r="M68" s="127"/>
      <c r="N68" s="42">
        <f>'[1]VERİ GİRİŞİ'!K84</f>
        <v>0</v>
      </c>
      <c r="O68" s="44">
        <f>'[1]VERİ GİRİŞİ'!J84</f>
        <v>0</v>
      </c>
      <c r="P68" s="43"/>
      <c r="Q68" s="128">
        <f t="shared" si="2"/>
        <v>0</v>
      </c>
      <c r="R68" s="129"/>
      <c r="S68" s="25"/>
    </row>
    <row r="69" spans="1:19" ht="14.25" hidden="1" customHeight="1" x14ac:dyDescent="0.25">
      <c r="A69" s="1" t="str">
        <f t="shared" si="0"/>
        <v/>
      </c>
      <c r="B69" s="41">
        <f>'[1]VERİ GİRİŞİ'!A85</f>
        <v>0</v>
      </c>
      <c r="C69" s="122">
        <f>'[1]VERİ GİRİŞİ'!B85</f>
        <v>0</v>
      </c>
      <c r="D69" s="123"/>
      <c r="E69" s="123"/>
      <c r="F69" s="123"/>
      <c r="G69" s="123"/>
      <c r="H69" s="124"/>
      <c r="I69" s="125">
        <f>'[1]VERİ GİRİŞİ'!F85</f>
        <v>0</v>
      </c>
      <c r="J69" s="126"/>
      <c r="K69" s="126"/>
      <c r="L69" s="126"/>
      <c r="M69" s="127"/>
      <c r="N69" s="42">
        <f>'[1]VERİ GİRİŞİ'!K85</f>
        <v>0</v>
      </c>
      <c r="O69" s="44">
        <f>'[1]VERİ GİRİŞİ'!J85</f>
        <v>0</v>
      </c>
      <c r="P69" s="43"/>
      <c r="Q69" s="128">
        <f t="shared" si="2"/>
        <v>0</v>
      </c>
      <c r="R69" s="129"/>
      <c r="S69" s="25"/>
    </row>
    <row r="70" spans="1:19" ht="14.25" hidden="1" customHeight="1" x14ac:dyDescent="0.25">
      <c r="A70" s="1" t="str">
        <f t="shared" si="0"/>
        <v/>
      </c>
      <c r="B70" s="41">
        <f>'[1]VERİ GİRİŞİ'!A86</f>
        <v>0</v>
      </c>
      <c r="C70" s="122">
        <f>'[1]VERİ GİRİŞİ'!B86</f>
        <v>0</v>
      </c>
      <c r="D70" s="123"/>
      <c r="E70" s="123"/>
      <c r="F70" s="123"/>
      <c r="G70" s="123"/>
      <c r="H70" s="124"/>
      <c r="I70" s="125">
        <f>'[1]VERİ GİRİŞİ'!F86</f>
        <v>0</v>
      </c>
      <c r="J70" s="126"/>
      <c r="K70" s="126"/>
      <c r="L70" s="126"/>
      <c r="M70" s="127"/>
      <c r="N70" s="42">
        <f>'[1]VERİ GİRİŞİ'!K86</f>
        <v>0</v>
      </c>
      <c r="O70" s="44">
        <f>'[1]VERİ GİRİŞİ'!J86</f>
        <v>0</v>
      </c>
      <c r="P70" s="43"/>
      <c r="Q70" s="128">
        <f t="shared" si="2"/>
        <v>0</v>
      </c>
      <c r="R70" s="129"/>
      <c r="S70" s="25"/>
    </row>
    <row r="71" spans="1:19" ht="14.25" hidden="1" customHeight="1" x14ac:dyDescent="0.25">
      <c r="A71" s="1" t="str">
        <f t="shared" si="0"/>
        <v/>
      </c>
      <c r="B71" s="41">
        <f>'[1]VERİ GİRİŞİ'!A87</f>
        <v>0</v>
      </c>
      <c r="C71" s="122">
        <f>'[1]VERİ GİRİŞİ'!B87</f>
        <v>0</v>
      </c>
      <c r="D71" s="123"/>
      <c r="E71" s="123"/>
      <c r="F71" s="123"/>
      <c r="G71" s="123"/>
      <c r="H71" s="124"/>
      <c r="I71" s="125">
        <f>'[1]VERİ GİRİŞİ'!F87</f>
        <v>0</v>
      </c>
      <c r="J71" s="126"/>
      <c r="K71" s="126"/>
      <c r="L71" s="126"/>
      <c r="M71" s="127"/>
      <c r="N71" s="42">
        <f>'[1]VERİ GİRİŞİ'!K87</f>
        <v>0</v>
      </c>
      <c r="O71" s="44">
        <f>'[1]VERİ GİRİŞİ'!J87</f>
        <v>0</v>
      </c>
      <c r="P71" s="43"/>
      <c r="Q71" s="128">
        <f t="shared" si="2"/>
        <v>0</v>
      </c>
      <c r="R71" s="129"/>
      <c r="S71" s="25"/>
    </row>
    <row r="72" spans="1:19" ht="14.25" hidden="1" customHeight="1" x14ac:dyDescent="0.25">
      <c r="A72" s="1" t="str">
        <f t="shared" si="0"/>
        <v/>
      </c>
      <c r="B72" s="41">
        <f>'[1]VERİ GİRİŞİ'!A88</f>
        <v>0</v>
      </c>
      <c r="C72" s="122">
        <f>'[1]VERİ GİRİŞİ'!B88</f>
        <v>0</v>
      </c>
      <c r="D72" s="123"/>
      <c r="E72" s="123"/>
      <c r="F72" s="123"/>
      <c r="G72" s="123"/>
      <c r="H72" s="124"/>
      <c r="I72" s="125">
        <f>'[1]VERİ GİRİŞİ'!F88</f>
        <v>0</v>
      </c>
      <c r="J72" s="126"/>
      <c r="K72" s="126"/>
      <c r="L72" s="126"/>
      <c r="M72" s="127"/>
      <c r="N72" s="42">
        <f>'[1]VERİ GİRİŞİ'!K88</f>
        <v>0</v>
      </c>
      <c r="O72" s="44">
        <f>'[1]VERİ GİRİŞİ'!J88</f>
        <v>0</v>
      </c>
      <c r="P72" s="43"/>
      <c r="Q72" s="128">
        <f t="shared" si="2"/>
        <v>0</v>
      </c>
      <c r="R72" s="129"/>
      <c r="S72" s="25"/>
    </row>
    <row r="73" spans="1:19" ht="14.25" hidden="1" customHeight="1" x14ac:dyDescent="0.25">
      <c r="A73" s="1" t="str">
        <f t="shared" si="0"/>
        <v/>
      </c>
      <c r="B73" s="41">
        <f>'[1]VERİ GİRİŞİ'!A89</f>
        <v>0</v>
      </c>
      <c r="C73" s="122">
        <f>'[1]VERİ GİRİŞİ'!B89</f>
        <v>0</v>
      </c>
      <c r="D73" s="123"/>
      <c r="E73" s="123"/>
      <c r="F73" s="123"/>
      <c r="G73" s="123"/>
      <c r="H73" s="124"/>
      <c r="I73" s="125">
        <f>'[1]VERİ GİRİŞİ'!F89</f>
        <v>0</v>
      </c>
      <c r="J73" s="126"/>
      <c r="K73" s="126"/>
      <c r="L73" s="126"/>
      <c r="M73" s="127"/>
      <c r="N73" s="42">
        <f>'[1]VERİ GİRİŞİ'!K89</f>
        <v>0</v>
      </c>
      <c r="O73" s="44">
        <f>'[1]VERİ GİRİŞİ'!J89</f>
        <v>0</v>
      </c>
      <c r="P73" s="43"/>
      <c r="Q73" s="128">
        <f t="shared" si="2"/>
        <v>0</v>
      </c>
      <c r="R73" s="129"/>
      <c r="S73" s="25"/>
    </row>
    <row r="74" spans="1:19" ht="14.25" hidden="1" customHeight="1" x14ac:dyDescent="0.25">
      <c r="A74" s="1" t="str">
        <f t="shared" si="0"/>
        <v/>
      </c>
      <c r="B74" s="41">
        <f>'[1]VERİ GİRİŞİ'!A90</f>
        <v>0</v>
      </c>
      <c r="C74" s="122">
        <f>'[1]VERİ GİRİŞİ'!B90</f>
        <v>0</v>
      </c>
      <c r="D74" s="123"/>
      <c r="E74" s="123"/>
      <c r="F74" s="123"/>
      <c r="G74" s="123"/>
      <c r="H74" s="124"/>
      <c r="I74" s="125">
        <f>'[1]VERİ GİRİŞİ'!F90</f>
        <v>0</v>
      </c>
      <c r="J74" s="126"/>
      <c r="K74" s="126"/>
      <c r="L74" s="126"/>
      <c r="M74" s="127"/>
      <c r="N74" s="42">
        <f>'[1]VERİ GİRİŞİ'!K90</f>
        <v>0</v>
      </c>
      <c r="O74" s="44">
        <f>'[1]VERİ GİRİŞİ'!J90</f>
        <v>0</v>
      </c>
      <c r="P74" s="43"/>
      <c r="Q74" s="128">
        <f t="shared" si="2"/>
        <v>0</v>
      </c>
      <c r="R74" s="129"/>
      <c r="S74" s="25"/>
    </row>
    <row r="75" spans="1:19" ht="14.25" hidden="1" customHeight="1" x14ac:dyDescent="0.25">
      <c r="A75" s="1" t="str">
        <f t="shared" si="0"/>
        <v/>
      </c>
      <c r="B75" s="41">
        <f>'[1]VERİ GİRİŞİ'!A91</f>
        <v>0</v>
      </c>
      <c r="C75" s="122">
        <f>'[1]VERİ GİRİŞİ'!B91</f>
        <v>0</v>
      </c>
      <c r="D75" s="123"/>
      <c r="E75" s="123"/>
      <c r="F75" s="123"/>
      <c r="G75" s="123"/>
      <c r="H75" s="124"/>
      <c r="I75" s="125">
        <f>'[1]VERİ GİRİŞİ'!F91</f>
        <v>0</v>
      </c>
      <c r="J75" s="126"/>
      <c r="K75" s="126"/>
      <c r="L75" s="126"/>
      <c r="M75" s="127"/>
      <c r="N75" s="42">
        <f>'[1]VERİ GİRİŞİ'!K91</f>
        <v>0</v>
      </c>
      <c r="O75" s="44">
        <f>'[1]VERİ GİRİŞİ'!J91</f>
        <v>0</v>
      </c>
      <c r="P75" s="43"/>
      <c r="Q75" s="128">
        <f t="shared" si="2"/>
        <v>0</v>
      </c>
      <c r="R75" s="129"/>
      <c r="S75" s="25"/>
    </row>
    <row r="76" spans="1:19" ht="14.25" hidden="1" customHeight="1" x14ac:dyDescent="0.25">
      <c r="A76" s="1" t="str">
        <f t="shared" si="0"/>
        <v/>
      </c>
      <c r="B76" s="41">
        <f>'[1]VERİ GİRİŞİ'!A92</f>
        <v>0</v>
      </c>
      <c r="C76" s="122">
        <f>'[1]VERİ GİRİŞİ'!B92</f>
        <v>0</v>
      </c>
      <c r="D76" s="123"/>
      <c r="E76" s="123"/>
      <c r="F76" s="123"/>
      <c r="G76" s="123"/>
      <c r="H76" s="124"/>
      <c r="I76" s="125">
        <f>'[1]VERİ GİRİŞİ'!F92</f>
        <v>0</v>
      </c>
      <c r="J76" s="126"/>
      <c r="K76" s="126"/>
      <c r="L76" s="126"/>
      <c r="M76" s="127"/>
      <c r="N76" s="42">
        <f>'[1]VERİ GİRİŞİ'!K92</f>
        <v>0</v>
      </c>
      <c r="O76" s="44">
        <f>'[1]VERİ GİRİŞİ'!J92</f>
        <v>0</v>
      </c>
      <c r="P76" s="43"/>
      <c r="Q76" s="128">
        <f t="shared" si="2"/>
        <v>0</v>
      </c>
      <c r="R76" s="129"/>
      <c r="S76" s="25"/>
    </row>
    <row r="77" spans="1:19" ht="14.25" hidden="1" customHeight="1" x14ac:dyDescent="0.25">
      <c r="A77" s="1" t="str">
        <f t="shared" si="0"/>
        <v/>
      </c>
      <c r="B77" s="41">
        <f>'[1]VERİ GİRİŞİ'!A93</f>
        <v>0</v>
      </c>
      <c r="C77" s="122">
        <f>'[1]VERİ GİRİŞİ'!B93</f>
        <v>0</v>
      </c>
      <c r="D77" s="123"/>
      <c r="E77" s="123"/>
      <c r="F77" s="123"/>
      <c r="G77" s="123"/>
      <c r="H77" s="124"/>
      <c r="I77" s="125">
        <f>'[1]VERİ GİRİŞİ'!F93</f>
        <v>0</v>
      </c>
      <c r="J77" s="126"/>
      <c r="K77" s="126"/>
      <c r="L77" s="126"/>
      <c r="M77" s="127"/>
      <c r="N77" s="42">
        <f>'[1]VERİ GİRİŞİ'!K93</f>
        <v>0</v>
      </c>
      <c r="O77" s="44">
        <f>'[1]VERİ GİRİŞİ'!J93</f>
        <v>0</v>
      </c>
      <c r="P77" s="43"/>
      <c r="Q77" s="128">
        <f t="shared" si="2"/>
        <v>0</v>
      </c>
      <c r="R77" s="129"/>
      <c r="S77" s="25"/>
    </row>
    <row r="78" spans="1:19" ht="14.25" hidden="1" customHeight="1" x14ac:dyDescent="0.25">
      <c r="A78" s="1" t="str">
        <f t="shared" si="0"/>
        <v/>
      </c>
      <c r="B78" s="41">
        <f>'[1]VERİ GİRİŞİ'!A94</f>
        <v>0</v>
      </c>
      <c r="C78" s="122">
        <f>'[1]VERİ GİRİŞİ'!B94</f>
        <v>0</v>
      </c>
      <c r="D78" s="123"/>
      <c r="E78" s="123"/>
      <c r="F78" s="123"/>
      <c r="G78" s="123"/>
      <c r="H78" s="124"/>
      <c r="I78" s="125">
        <f>'[1]VERİ GİRİŞİ'!F94</f>
        <v>0</v>
      </c>
      <c r="J78" s="126"/>
      <c r="K78" s="126"/>
      <c r="L78" s="126"/>
      <c r="M78" s="127"/>
      <c r="N78" s="42">
        <f>'[1]VERİ GİRİŞİ'!K94</f>
        <v>0</v>
      </c>
      <c r="O78" s="44">
        <f>'[1]VERİ GİRİŞİ'!J94</f>
        <v>0</v>
      </c>
      <c r="P78" s="43"/>
      <c r="Q78" s="128">
        <f t="shared" si="2"/>
        <v>0</v>
      </c>
      <c r="R78" s="129"/>
      <c r="S78" s="25"/>
    </row>
    <row r="79" spans="1:19" ht="14.25" hidden="1" customHeight="1" x14ac:dyDescent="0.25">
      <c r="A79" s="1" t="str">
        <f t="shared" si="0"/>
        <v/>
      </c>
      <c r="B79" s="41">
        <f>'[1]VERİ GİRİŞİ'!A95</f>
        <v>0</v>
      </c>
      <c r="C79" s="122">
        <f>'[1]VERİ GİRİŞİ'!B95</f>
        <v>0</v>
      </c>
      <c r="D79" s="123"/>
      <c r="E79" s="123"/>
      <c r="F79" s="123"/>
      <c r="G79" s="123"/>
      <c r="H79" s="124"/>
      <c r="I79" s="125">
        <f>'[1]VERİ GİRİŞİ'!F95</f>
        <v>0</v>
      </c>
      <c r="J79" s="126"/>
      <c r="K79" s="126"/>
      <c r="L79" s="126"/>
      <c r="M79" s="127"/>
      <c r="N79" s="42">
        <f>'[1]VERİ GİRİŞİ'!K95</f>
        <v>0</v>
      </c>
      <c r="O79" s="44">
        <f>'[1]VERİ GİRİŞİ'!J95</f>
        <v>0</v>
      </c>
      <c r="P79" s="43"/>
      <c r="Q79" s="128">
        <f t="shared" si="2"/>
        <v>0</v>
      </c>
      <c r="R79" s="129"/>
      <c r="S79" s="25"/>
    </row>
    <row r="80" spans="1:19" ht="14.25" hidden="1" customHeight="1" x14ac:dyDescent="0.25">
      <c r="A80" s="1" t="str">
        <f t="shared" si="0"/>
        <v/>
      </c>
      <c r="B80" s="41">
        <f>'[1]VERİ GİRİŞİ'!A96</f>
        <v>0</v>
      </c>
      <c r="C80" s="122">
        <f>'[1]VERİ GİRİŞİ'!B96</f>
        <v>0</v>
      </c>
      <c r="D80" s="123"/>
      <c r="E80" s="123"/>
      <c r="F80" s="123"/>
      <c r="G80" s="123"/>
      <c r="H80" s="124"/>
      <c r="I80" s="125">
        <f>'[1]VERİ GİRİŞİ'!F96</f>
        <v>0</v>
      </c>
      <c r="J80" s="126"/>
      <c r="K80" s="126"/>
      <c r="L80" s="126"/>
      <c r="M80" s="127"/>
      <c r="N80" s="42">
        <f>'[1]VERİ GİRİŞİ'!K96</f>
        <v>0</v>
      </c>
      <c r="O80" s="44">
        <f>'[1]VERİ GİRİŞİ'!J96</f>
        <v>0</v>
      </c>
      <c r="P80" s="43"/>
      <c r="Q80" s="128">
        <f t="shared" si="2"/>
        <v>0</v>
      </c>
      <c r="R80" s="129"/>
      <c r="S80" s="25"/>
    </row>
    <row r="81" spans="1:19" ht="14.25" hidden="1" customHeight="1" x14ac:dyDescent="0.25">
      <c r="A81" s="1" t="str">
        <f t="shared" si="0"/>
        <v/>
      </c>
      <c r="B81" s="41">
        <f>'[1]VERİ GİRİŞİ'!A97</f>
        <v>0</v>
      </c>
      <c r="C81" s="122">
        <f>'[1]VERİ GİRİŞİ'!B97</f>
        <v>0</v>
      </c>
      <c r="D81" s="123"/>
      <c r="E81" s="123"/>
      <c r="F81" s="123"/>
      <c r="G81" s="123"/>
      <c r="H81" s="124"/>
      <c r="I81" s="125">
        <f>'[1]VERİ GİRİŞİ'!F97</f>
        <v>0</v>
      </c>
      <c r="J81" s="126"/>
      <c r="K81" s="126"/>
      <c r="L81" s="126"/>
      <c r="M81" s="127"/>
      <c r="N81" s="42">
        <f>'[1]VERİ GİRİŞİ'!K97</f>
        <v>0</v>
      </c>
      <c r="O81" s="44">
        <f>'[1]VERİ GİRİŞİ'!J97</f>
        <v>0</v>
      </c>
      <c r="P81" s="43"/>
      <c r="Q81" s="128">
        <f t="shared" si="2"/>
        <v>0</v>
      </c>
      <c r="R81" s="129"/>
      <c r="S81" s="25"/>
    </row>
    <row r="82" spans="1:19" ht="14.25" hidden="1" customHeight="1" x14ac:dyDescent="0.25">
      <c r="A82" s="1" t="str">
        <f t="shared" si="0"/>
        <v/>
      </c>
      <c r="B82" s="41">
        <f>'[1]VERİ GİRİŞİ'!A98</f>
        <v>0</v>
      </c>
      <c r="C82" s="122">
        <f>'[1]VERİ GİRİŞİ'!B98</f>
        <v>0</v>
      </c>
      <c r="D82" s="123"/>
      <c r="E82" s="123"/>
      <c r="F82" s="123"/>
      <c r="G82" s="123"/>
      <c r="H82" s="124"/>
      <c r="I82" s="125">
        <f>'[1]VERİ GİRİŞİ'!F98</f>
        <v>0</v>
      </c>
      <c r="J82" s="126"/>
      <c r="K82" s="126"/>
      <c r="L82" s="126"/>
      <c r="M82" s="127"/>
      <c r="N82" s="42">
        <f>'[1]VERİ GİRİŞİ'!K98</f>
        <v>0</v>
      </c>
      <c r="O82" s="44">
        <f>'[1]VERİ GİRİŞİ'!J98</f>
        <v>0</v>
      </c>
      <c r="P82" s="43"/>
      <c r="Q82" s="128">
        <f t="shared" si="2"/>
        <v>0</v>
      </c>
      <c r="R82" s="129"/>
      <c r="S82" s="25"/>
    </row>
    <row r="83" spans="1:19" ht="14.25" hidden="1" customHeight="1" x14ac:dyDescent="0.25">
      <c r="A83" s="1" t="str">
        <f t="shared" si="0"/>
        <v/>
      </c>
      <c r="B83" s="41">
        <f>'[1]VERİ GİRİŞİ'!A99</f>
        <v>0</v>
      </c>
      <c r="C83" s="122">
        <f>'[1]VERİ GİRİŞİ'!B99</f>
        <v>0</v>
      </c>
      <c r="D83" s="123"/>
      <c r="E83" s="123"/>
      <c r="F83" s="123"/>
      <c r="G83" s="123"/>
      <c r="H83" s="124"/>
      <c r="I83" s="125">
        <f>'[1]VERİ GİRİŞİ'!F99</f>
        <v>0</v>
      </c>
      <c r="J83" s="126"/>
      <c r="K83" s="126"/>
      <c r="L83" s="126"/>
      <c r="M83" s="127"/>
      <c r="N83" s="42">
        <f>'[1]VERİ GİRİŞİ'!K99</f>
        <v>0</v>
      </c>
      <c r="O83" s="44">
        <f>'[1]VERİ GİRİŞİ'!J99</f>
        <v>0</v>
      </c>
      <c r="P83" s="43"/>
      <c r="Q83" s="128">
        <f t="shared" si="2"/>
        <v>0</v>
      </c>
      <c r="R83" s="129"/>
      <c r="S83" s="25"/>
    </row>
    <row r="84" spans="1:19" ht="14.25" hidden="1" customHeight="1" x14ac:dyDescent="0.25">
      <c r="A84" s="1" t="str">
        <f t="shared" si="0"/>
        <v/>
      </c>
      <c r="B84" s="41">
        <f>'[1]VERİ GİRİŞİ'!A100</f>
        <v>0</v>
      </c>
      <c r="C84" s="122">
        <f>'[1]VERİ GİRİŞİ'!B100</f>
        <v>0</v>
      </c>
      <c r="D84" s="123"/>
      <c r="E84" s="123"/>
      <c r="F84" s="123"/>
      <c r="G84" s="123"/>
      <c r="H84" s="124"/>
      <c r="I84" s="125">
        <f>'[1]VERİ GİRİŞİ'!F100</f>
        <v>0</v>
      </c>
      <c r="J84" s="126"/>
      <c r="K84" s="126"/>
      <c r="L84" s="126"/>
      <c r="M84" s="127"/>
      <c r="N84" s="42">
        <f>'[1]VERİ GİRİŞİ'!K100</f>
        <v>0</v>
      </c>
      <c r="O84" s="44">
        <f>'[1]VERİ GİRİŞİ'!J100</f>
        <v>0</v>
      </c>
      <c r="P84" s="43"/>
      <c r="Q84" s="128">
        <f t="shared" si="2"/>
        <v>0</v>
      </c>
      <c r="R84" s="129"/>
      <c r="S84" s="25"/>
    </row>
    <row r="85" spans="1:19" ht="14.25" hidden="1" customHeight="1" x14ac:dyDescent="0.25">
      <c r="A85" s="1" t="str">
        <f t="shared" si="0"/>
        <v/>
      </c>
      <c r="B85" s="41">
        <f>'[1]VERİ GİRİŞİ'!A101</f>
        <v>0</v>
      </c>
      <c r="C85" s="122">
        <f>'[1]VERİ GİRİŞİ'!B101</f>
        <v>0</v>
      </c>
      <c r="D85" s="123"/>
      <c r="E85" s="123"/>
      <c r="F85" s="123"/>
      <c r="G85" s="123"/>
      <c r="H85" s="124"/>
      <c r="I85" s="125">
        <f>'[1]VERİ GİRİŞİ'!F101</f>
        <v>0</v>
      </c>
      <c r="J85" s="126"/>
      <c r="K85" s="126"/>
      <c r="L85" s="126"/>
      <c r="M85" s="127"/>
      <c r="N85" s="42">
        <f>'[1]VERİ GİRİŞİ'!K101</f>
        <v>0</v>
      </c>
      <c r="O85" s="44">
        <f>'[1]VERİ GİRİŞİ'!J101</f>
        <v>0</v>
      </c>
      <c r="P85" s="43"/>
      <c r="Q85" s="128">
        <f t="shared" si="2"/>
        <v>0</v>
      </c>
      <c r="R85" s="129"/>
      <c r="S85" s="25"/>
    </row>
    <row r="86" spans="1:19" ht="14.25" hidden="1" customHeight="1" x14ac:dyDescent="0.25">
      <c r="A86" s="1" t="str">
        <f t="shared" si="0"/>
        <v/>
      </c>
      <c r="B86" s="41">
        <f>'[1]VERİ GİRİŞİ'!A102</f>
        <v>0</v>
      </c>
      <c r="C86" s="122">
        <f>'[1]VERİ GİRİŞİ'!B102</f>
        <v>0</v>
      </c>
      <c r="D86" s="123"/>
      <c r="E86" s="123"/>
      <c r="F86" s="123"/>
      <c r="G86" s="123"/>
      <c r="H86" s="124"/>
      <c r="I86" s="125">
        <f>'[1]VERİ GİRİŞİ'!F102</f>
        <v>0</v>
      </c>
      <c r="J86" s="126"/>
      <c r="K86" s="126"/>
      <c r="L86" s="126"/>
      <c r="M86" s="127"/>
      <c r="N86" s="42">
        <f>'[1]VERİ GİRİŞİ'!K102</f>
        <v>0</v>
      </c>
      <c r="O86" s="44">
        <f>'[1]VERİ GİRİŞİ'!J102</f>
        <v>0</v>
      </c>
      <c r="P86" s="43"/>
      <c r="Q86" s="128">
        <f t="shared" si="2"/>
        <v>0</v>
      </c>
      <c r="R86" s="129"/>
      <c r="S86" s="25"/>
    </row>
    <row r="87" spans="1:19" ht="14.25" hidden="1" customHeight="1" x14ac:dyDescent="0.25">
      <c r="A87" s="1" t="str">
        <f t="shared" si="0"/>
        <v/>
      </c>
      <c r="B87" s="41">
        <f>'[1]VERİ GİRİŞİ'!A103</f>
        <v>0</v>
      </c>
      <c r="C87" s="122">
        <f>'[1]VERİ GİRİŞİ'!B103</f>
        <v>0</v>
      </c>
      <c r="D87" s="123"/>
      <c r="E87" s="123"/>
      <c r="F87" s="123"/>
      <c r="G87" s="123"/>
      <c r="H87" s="124"/>
      <c r="I87" s="125">
        <f>'[1]VERİ GİRİŞİ'!F103</f>
        <v>0</v>
      </c>
      <c r="J87" s="126"/>
      <c r="K87" s="126"/>
      <c r="L87" s="126"/>
      <c r="M87" s="127"/>
      <c r="N87" s="42">
        <f>'[1]VERİ GİRİŞİ'!K103</f>
        <v>0</v>
      </c>
      <c r="O87" s="44">
        <f>'[1]VERİ GİRİŞİ'!J103</f>
        <v>0</v>
      </c>
      <c r="P87" s="43"/>
      <c r="Q87" s="128">
        <f t="shared" si="2"/>
        <v>0</v>
      </c>
      <c r="R87" s="129"/>
      <c r="S87" s="25"/>
    </row>
    <row r="88" spans="1:19" ht="14.25" hidden="1" customHeight="1" x14ac:dyDescent="0.25">
      <c r="A88" s="1" t="str">
        <f t="shared" si="0"/>
        <v/>
      </c>
      <c r="B88" s="41">
        <f>'[1]VERİ GİRİŞİ'!A104</f>
        <v>0</v>
      </c>
      <c r="C88" s="122">
        <f>'[1]VERİ GİRİŞİ'!B104</f>
        <v>0</v>
      </c>
      <c r="D88" s="123"/>
      <c r="E88" s="123"/>
      <c r="F88" s="123"/>
      <c r="G88" s="123"/>
      <c r="H88" s="124"/>
      <c r="I88" s="125">
        <f>'[1]VERİ GİRİŞİ'!F104</f>
        <v>0</v>
      </c>
      <c r="J88" s="126"/>
      <c r="K88" s="126"/>
      <c r="L88" s="126"/>
      <c r="M88" s="127"/>
      <c r="N88" s="42">
        <f>'[1]VERİ GİRİŞİ'!K104</f>
        <v>0</v>
      </c>
      <c r="O88" s="44">
        <f>'[1]VERİ GİRİŞİ'!J104</f>
        <v>0</v>
      </c>
      <c r="P88" s="43"/>
      <c r="Q88" s="128">
        <f t="shared" si="2"/>
        <v>0</v>
      </c>
      <c r="R88" s="129"/>
      <c r="S88" s="25"/>
    </row>
    <row r="89" spans="1:19" ht="14.25" hidden="1" customHeight="1" x14ac:dyDescent="0.25">
      <c r="A89" s="1" t="str">
        <f t="shared" si="0"/>
        <v/>
      </c>
      <c r="B89" s="41">
        <f>'[1]VERİ GİRİŞİ'!A105</f>
        <v>0</v>
      </c>
      <c r="C89" s="122">
        <f>'[1]VERİ GİRİŞİ'!B105</f>
        <v>0</v>
      </c>
      <c r="D89" s="123"/>
      <c r="E89" s="123"/>
      <c r="F89" s="123"/>
      <c r="G89" s="123"/>
      <c r="H89" s="124"/>
      <c r="I89" s="125">
        <f>'[1]VERİ GİRİŞİ'!F105</f>
        <v>0</v>
      </c>
      <c r="J89" s="126"/>
      <c r="K89" s="126"/>
      <c r="L89" s="126"/>
      <c r="M89" s="127"/>
      <c r="N89" s="42">
        <f>'[1]VERİ GİRİŞİ'!K105</f>
        <v>0</v>
      </c>
      <c r="O89" s="44">
        <f>'[1]VERİ GİRİŞİ'!J105</f>
        <v>0</v>
      </c>
      <c r="P89" s="43"/>
      <c r="Q89" s="128">
        <f t="shared" si="2"/>
        <v>0</v>
      </c>
      <c r="R89" s="129"/>
      <c r="S89" s="25"/>
    </row>
    <row r="90" spans="1:19" ht="14.25" hidden="1" customHeight="1" x14ac:dyDescent="0.25">
      <c r="A90" s="1" t="str">
        <f t="shared" si="0"/>
        <v/>
      </c>
      <c r="B90" s="41">
        <f>'[1]VERİ GİRİŞİ'!A106</f>
        <v>0</v>
      </c>
      <c r="C90" s="122">
        <f>'[1]VERİ GİRİŞİ'!B106</f>
        <v>0</v>
      </c>
      <c r="D90" s="123"/>
      <c r="E90" s="123"/>
      <c r="F90" s="123"/>
      <c r="G90" s="123"/>
      <c r="H90" s="124"/>
      <c r="I90" s="125">
        <f>'[1]VERİ GİRİŞİ'!F106</f>
        <v>0</v>
      </c>
      <c r="J90" s="126"/>
      <c r="K90" s="126"/>
      <c r="L90" s="126"/>
      <c r="M90" s="127"/>
      <c r="N90" s="42">
        <f>'[1]VERİ GİRİŞİ'!K106</f>
        <v>0</v>
      </c>
      <c r="O90" s="44">
        <f>'[1]VERİ GİRİŞİ'!J106</f>
        <v>0</v>
      </c>
      <c r="P90" s="43"/>
      <c r="Q90" s="128">
        <f t="shared" si="2"/>
        <v>0</v>
      </c>
      <c r="R90" s="129"/>
      <c r="S90" s="25"/>
    </row>
    <row r="91" spans="1:19" ht="14.25" hidden="1" customHeight="1" x14ac:dyDescent="0.25">
      <c r="A91" s="1" t="str">
        <f t="shared" ref="A91:A125" si="3">IF(ISTEXT(C91),1,"")</f>
        <v/>
      </c>
      <c r="B91" s="41">
        <f>'[1]VERİ GİRİŞİ'!A107</f>
        <v>0</v>
      </c>
      <c r="C91" s="122">
        <f>'[1]VERİ GİRİŞİ'!B107</f>
        <v>0</v>
      </c>
      <c r="D91" s="123"/>
      <c r="E91" s="123"/>
      <c r="F91" s="123"/>
      <c r="G91" s="123"/>
      <c r="H91" s="124"/>
      <c r="I91" s="125">
        <f>'[1]VERİ GİRİŞİ'!F107</f>
        <v>0</v>
      </c>
      <c r="J91" s="126"/>
      <c r="K91" s="126"/>
      <c r="L91" s="126"/>
      <c r="M91" s="127"/>
      <c r="N91" s="42">
        <f>'[1]VERİ GİRİŞİ'!K107</f>
        <v>0</v>
      </c>
      <c r="O91" s="44">
        <f>'[1]VERİ GİRİŞİ'!J107</f>
        <v>0</v>
      </c>
      <c r="P91" s="43"/>
      <c r="Q91" s="128">
        <f t="shared" si="2"/>
        <v>0</v>
      </c>
      <c r="R91" s="129"/>
      <c r="S91" s="25"/>
    </row>
    <row r="92" spans="1:19" ht="14.25" hidden="1" customHeight="1" x14ac:dyDescent="0.25">
      <c r="A92" s="1" t="str">
        <f t="shared" si="3"/>
        <v/>
      </c>
      <c r="B92" s="41">
        <f>'[1]VERİ GİRİŞİ'!A108</f>
        <v>0</v>
      </c>
      <c r="C92" s="122">
        <f>'[1]VERİ GİRİŞİ'!B108</f>
        <v>0</v>
      </c>
      <c r="D92" s="123"/>
      <c r="E92" s="123"/>
      <c r="F92" s="123"/>
      <c r="G92" s="123"/>
      <c r="H92" s="124"/>
      <c r="I92" s="125">
        <f>'[1]VERİ GİRİŞİ'!F108</f>
        <v>0</v>
      </c>
      <c r="J92" s="126"/>
      <c r="K92" s="126"/>
      <c r="L92" s="126"/>
      <c r="M92" s="127"/>
      <c r="N92" s="42">
        <f>'[1]VERİ GİRİŞİ'!K108</f>
        <v>0</v>
      </c>
      <c r="O92" s="44">
        <f>'[1]VERİ GİRİŞİ'!J108</f>
        <v>0</v>
      </c>
      <c r="P92" s="43"/>
      <c r="Q92" s="128">
        <f t="shared" si="2"/>
        <v>0</v>
      </c>
      <c r="R92" s="129"/>
      <c r="S92" s="25"/>
    </row>
    <row r="93" spans="1:19" ht="14.25" hidden="1" customHeight="1" x14ac:dyDescent="0.25">
      <c r="A93" s="1" t="str">
        <f t="shared" si="3"/>
        <v/>
      </c>
      <c r="B93" s="41">
        <f>'[1]VERİ GİRİŞİ'!A109</f>
        <v>0</v>
      </c>
      <c r="C93" s="122">
        <f>'[1]VERİ GİRİŞİ'!B109</f>
        <v>0</v>
      </c>
      <c r="D93" s="123"/>
      <c r="E93" s="123"/>
      <c r="F93" s="123"/>
      <c r="G93" s="123"/>
      <c r="H93" s="124"/>
      <c r="I93" s="125">
        <f>'[1]VERİ GİRİŞİ'!F109</f>
        <v>0</v>
      </c>
      <c r="J93" s="126"/>
      <c r="K93" s="126"/>
      <c r="L93" s="126"/>
      <c r="M93" s="127"/>
      <c r="N93" s="42">
        <f>'[1]VERİ GİRİŞİ'!K109</f>
        <v>0</v>
      </c>
      <c r="O93" s="44">
        <f>'[1]VERİ GİRİŞİ'!J109</f>
        <v>0</v>
      </c>
      <c r="P93" s="43"/>
      <c r="Q93" s="128">
        <f t="shared" si="2"/>
        <v>0</v>
      </c>
      <c r="R93" s="129"/>
      <c r="S93" s="25"/>
    </row>
    <row r="94" spans="1:19" ht="14.25" hidden="1" customHeight="1" x14ac:dyDescent="0.25">
      <c r="A94" s="1" t="str">
        <f t="shared" si="3"/>
        <v/>
      </c>
      <c r="B94" s="41">
        <f>'[1]VERİ GİRİŞİ'!A110</f>
        <v>0</v>
      </c>
      <c r="C94" s="122">
        <f>'[1]VERİ GİRİŞİ'!B110</f>
        <v>0</v>
      </c>
      <c r="D94" s="123"/>
      <c r="E94" s="123"/>
      <c r="F94" s="123"/>
      <c r="G94" s="123"/>
      <c r="H94" s="124"/>
      <c r="I94" s="125">
        <f>'[1]VERİ GİRİŞİ'!F110</f>
        <v>0</v>
      </c>
      <c r="J94" s="126"/>
      <c r="K94" s="126"/>
      <c r="L94" s="126"/>
      <c r="M94" s="127"/>
      <c r="N94" s="42">
        <f>'[1]VERİ GİRİŞİ'!K110</f>
        <v>0</v>
      </c>
      <c r="O94" s="44">
        <f>'[1]VERİ GİRİŞİ'!J110</f>
        <v>0</v>
      </c>
      <c r="P94" s="43"/>
      <c r="Q94" s="128">
        <f t="shared" si="2"/>
        <v>0</v>
      </c>
      <c r="R94" s="129"/>
      <c r="S94" s="25"/>
    </row>
    <row r="95" spans="1:19" ht="14.25" hidden="1" customHeight="1" x14ac:dyDescent="0.25">
      <c r="A95" s="1" t="str">
        <f t="shared" si="3"/>
        <v/>
      </c>
      <c r="B95" s="41">
        <f>'[1]VERİ GİRİŞİ'!A111</f>
        <v>0</v>
      </c>
      <c r="C95" s="122">
        <f>'[1]VERİ GİRİŞİ'!B111</f>
        <v>0</v>
      </c>
      <c r="D95" s="123"/>
      <c r="E95" s="123"/>
      <c r="F95" s="123"/>
      <c r="G95" s="123"/>
      <c r="H95" s="124"/>
      <c r="I95" s="125">
        <f>'[1]VERİ GİRİŞİ'!F111</f>
        <v>0</v>
      </c>
      <c r="J95" s="126"/>
      <c r="K95" s="126"/>
      <c r="L95" s="126"/>
      <c r="M95" s="127"/>
      <c r="N95" s="42">
        <f>'[1]VERİ GİRİŞİ'!K111</f>
        <v>0</v>
      </c>
      <c r="O95" s="44">
        <f>'[1]VERİ GİRİŞİ'!J111</f>
        <v>0</v>
      </c>
      <c r="P95" s="43"/>
      <c r="Q95" s="128">
        <f t="shared" si="2"/>
        <v>0</v>
      </c>
      <c r="R95" s="129"/>
      <c r="S95" s="25"/>
    </row>
    <row r="96" spans="1:19" ht="14.25" hidden="1" customHeight="1" x14ac:dyDescent="0.25">
      <c r="A96" s="1" t="str">
        <f t="shared" si="3"/>
        <v/>
      </c>
      <c r="B96" s="41">
        <f>'[1]VERİ GİRİŞİ'!A112</f>
        <v>0</v>
      </c>
      <c r="C96" s="122">
        <f>'[1]VERİ GİRİŞİ'!B112</f>
        <v>0</v>
      </c>
      <c r="D96" s="123"/>
      <c r="E96" s="123"/>
      <c r="F96" s="123"/>
      <c r="G96" s="123"/>
      <c r="H96" s="124"/>
      <c r="I96" s="125">
        <f>'[1]VERİ GİRİŞİ'!F112</f>
        <v>0</v>
      </c>
      <c r="J96" s="126"/>
      <c r="K96" s="126"/>
      <c r="L96" s="126"/>
      <c r="M96" s="127"/>
      <c r="N96" s="42">
        <f>'[1]VERİ GİRİŞİ'!K112</f>
        <v>0</v>
      </c>
      <c r="O96" s="44">
        <f>'[1]VERİ GİRİŞİ'!J112</f>
        <v>0</v>
      </c>
      <c r="P96" s="43"/>
      <c r="Q96" s="128">
        <f t="shared" si="2"/>
        <v>0</v>
      </c>
      <c r="R96" s="129"/>
      <c r="S96" s="25"/>
    </row>
    <row r="97" spans="1:19" ht="14.25" hidden="1" customHeight="1" x14ac:dyDescent="0.25">
      <c r="A97" s="1" t="str">
        <f t="shared" si="3"/>
        <v/>
      </c>
      <c r="B97" s="41">
        <f>'[1]VERİ GİRİŞİ'!A113</f>
        <v>0</v>
      </c>
      <c r="C97" s="122">
        <f>'[1]VERİ GİRİŞİ'!B113</f>
        <v>0</v>
      </c>
      <c r="D97" s="123"/>
      <c r="E97" s="123"/>
      <c r="F97" s="123"/>
      <c r="G97" s="123"/>
      <c r="H97" s="124"/>
      <c r="I97" s="125">
        <f>'[1]VERİ GİRİŞİ'!F113</f>
        <v>0</v>
      </c>
      <c r="J97" s="126"/>
      <c r="K97" s="126"/>
      <c r="L97" s="126"/>
      <c r="M97" s="127"/>
      <c r="N97" s="42">
        <f>'[1]VERİ GİRİŞİ'!K113</f>
        <v>0</v>
      </c>
      <c r="O97" s="44">
        <f>'[1]VERİ GİRİŞİ'!J113</f>
        <v>0</v>
      </c>
      <c r="P97" s="43"/>
      <c r="Q97" s="128">
        <f t="shared" si="2"/>
        <v>0</v>
      </c>
      <c r="R97" s="129"/>
      <c r="S97" s="25"/>
    </row>
    <row r="98" spans="1:19" ht="14.25" hidden="1" customHeight="1" x14ac:dyDescent="0.25">
      <c r="A98" s="1" t="str">
        <f t="shared" si="3"/>
        <v/>
      </c>
      <c r="B98" s="41">
        <f>'[1]VERİ GİRİŞİ'!A114</f>
        <v>0</v>
      </c>
      <c r="C98" s="122">
        <f>'[1]VERİ GİRİŞİ'!B114</f>
        <v>0</v>
      </c>
      <c r="D98" s="123"/>
      <c r="E98" s="123"/>
      <c r="F98" s="123"/>
      <c r="G98" s="123"/>
      <c r="H98" s="124"/>
      <c r="I98" s="125">
        <f>'[1]VERİ GİRİŞİ'!F114</f>
        <v>0</v>
      </c>
      <c r="J98" s="126"/>
      <c r="K98" s="126"/>
      <c r="L98" s="126"/>
      <c r="M98" s="127"/>
      <c r="N98" s="42">
        <f>'[1]VERİ GİRİŞİ'!K114</f>
        <v>0</v>
      </c>
      <c r="O98" s="44">
        <f>'[1]VERİ GİRİŞİ'!J114</f>
        <v>0</v>
      </c>
      <c r="P98" s="43"/>
      <c r="Q98" s="128">
        <f t="shared" si="2"/>
        <v>0</v>
      </c>
      <c r="R98" s="129"/>
      <c r="S98" s="25"/>
    </row>
    <row r="99" spans="1:19" ht="14.25" hidden="1" customHeight="1" x14ac:dyDescent="0.25">
      <c r="A99" s="1" t="str">
        <f t="shared" si="3"/>
        <v/>
      </c>
      <c r="B99" s="41">
        <f>'[1]VERİ GİRİŞİ'!A115</f>
        <v>0</v>
      </c>
      <c r="C99" s="122">
        <f>'[1]VERİ GİRİŞİ'!B115</f>
        <v>0</v>
      </c>
      <c r="D99" s="123"/>
      <c r="E99" s="123"/>
      <c r="F99" s="123"/>
      <c r="G99" s="123"/>
      <c r="H99" s="124"/>
      <c r="I99" s="125">
        <f>'[1]VERİ GİRİŞİ'!F115</f>
        <v>0</v>
      </c>
      <c r="J99" s="126"/>
      <c r="K99" s="126"/>
      <c r="L99" s="126"/>
      <c r="M99" s="127"/>
      <c r="N99" s="42">
        <f>'[1]VERİ GİRİŞİ'!K115</f>
        <v>0</v>
      </c>
      <c r="O99" s="44">
        <f>'[1]VERİ GİRİŞİ'!J115</f>
        <v>0</v>
      </c>
      <c r="P99" s="43"/>
      <c r="Q99" s="128">
        <f t="shared" si="2"/>
        <v>0</v>
      </c>
      <c r="R99" s="129"/>
      <c r="S99" s="25"/>
    </row>
    <row r="100" spans="1:19" ht="14.25" hidden="1" customHeight="1" x14ac:dyDescent="0.25">
      <c r="A100" s="1" t="str">
        <f t="shared" si="3"/>
        <v/>
      </c>
      <c r="B100" s="41">
        <f>'[1]VERİ GİRİŞİ'!A116</f>
        <v>0</v>
      </c>
      <c r="C100" s="122">
        <f>'[1]VERİ GİRİŞİ'!B116</f>
        <v>0</v>
      </c>
      <c r="D100" s="123"/>
      <c r="E100" s="123"/>
      <c r="F100" s="123"/>
      <c r="G100" s="123"/>
      <c r="H100" s="124"/>
      <c r="I100" s="125">
        <f>'[1]VERİ GİRİŞİ'!F116</f>
        <v>0</v>
      </c>
      <c r="J100" s="126"/>
      <c r="K100" s="126"/>
      <c r="L100" s="126"/>
      <c r="M100" s="127"/>
      <c r="N100" s="42">
        <f>'[1]VERİ GİRİŞİ'!K116</f>
        <v>0</v>
      </c>
      <c r="O100" s="44">
        <f>'[1]VERİ GİRİŞİ'!J116</f>
        <v>0</v>
      </c>
      <c r="P100" s="43"/>
      <c r="Q100" s="128">
        <f t="shared" si="2"/>
        <v>0</v>
      </c>
      <c r="R100" s="129"/>
      <c r="S100" s="25"/>
    </row>
    <row r="101" spans="1:19" ht="14.25" hidden="1" customHeight="1" x14ac:dyDescent="0.25">
      <c r="A101" s="1" t="str">
        <f t="shared" si="3"/>
        <v/>
      </c>
      <c r="B101" s="41">
        <f>'[1]VERİ GİRİŞİ'!A117</f>
        <v>0</v>
      </c>
      <c r="C101" s="122">
        <f>'[1]VERİ GİRİŞİ'!B117</f>
        <v>0</v>
      </c>
      <c r="D101" s="123"/>
      <c r="E101" s="123"/>
      <c r="F101" s="123"/>
      <c r="G101" s="123"/>
      <c r="H101" s="124"/>
      <c r="I101" s="125">
        <f>'[1]VERİ GİRİŞİ'!F117</f>
        <v>0</v>
      </c>
      <c r="J101" s="126"/>
      <c r="K101" s="126"/>
      <c r="L101" s="126"/>
      <c r="M101" s="127"/>
      <c r="N101" s="42">
        <f>'[1]VERİ GİRİŞİ'!K117</f>
        <v>0</v>
      </c>
      <c r="O101" s="44">
        <f>'[1]VERİ GİRİŞİ'!J117</f>
        <v>0</v>
      </c>
      <c r="P101" s="43"/>
      <c r="Q101" s="128">
        <f t="shared" si="2"/>
        <v>0</v>
      </c>
      <c r="R101" s="129"/>
      <c r="S101" s="25"/>
    </row>
    <row r="102" spans="1:19" ht="14.25" hidden="1" customHeight="1" x14ac:dyDescent="0.25">
      <c r="A102" s="1" t="str">
        <f t="shared" si="3"/>
        <v/>
      </c>
      <c r="B102" s="41">
        <f>'[1]VERİ GİRİŞİ'!A118</f>
        <v>0</v>
      </c>
      <c r="C102" s="122">
        <f>'[1]VERİ GİRİŞİ'!B118</f>
        <v>0</v>
      </c>
      <c r="D102" s="123"/>
      <c r="E102" s="123"/>
      <c r="F102" s="123"/>
      <c r="G102" s="123"/>
      <c r="H102" s="124"/>
      <c r="I102" s="125">
        <f>'[1]VERİ GİRİŞİ'!F118</f>
        <v>0</v>
      </c>
      <c r="J102" s="126"/>
      <c r="K102" s="126"/>
      <c r="L102" s="126"/>
      <c r="M102" s="127"/>
      <c r="N102" s="42">
        <f>'[1]VERİ GİRİŞİ'!K118</f>
        <v>0</v>
      </c>
      <c r="O102" s="44">
        <f>'[1]VERİ GİRİŞİ'!J118</f>
        <v>0</v>
      </c>
      <c r="P102" s="43"/>
      <c r="Q102" s="128">
        <f t="shared" si="2"/>
        <v>0</v>
      </c>
      <c r="R102" s="129"/>
      <c r="S102" s="25"/>
    </row>
    <row r="103" spans="1:19" ht="14.25" hidden="1" customHeight="1" x14ac:dyDescent="0.25">
      <c r="A103" s="1" t="str">
        <f t="shared" si="3"/>
        <v/>
      </c>
      <c r="B103" s="41">
        <f>'[1]VERİ GİRİŞİ'!A119</f>
        <v>0</v>
      </c>
      <c r="C103" s="122">
        <f>'[1]VERİ GİRİŞİ'!B119</f>
        <v>0</v>
      </c>
      <c r="D103" s="123"/>
      <c r="E103" s="123"/>
      <c r="F103" s="123"/>
      <c r="G103" s="123"/>
      <c r="H103" s="124"/>
      <c r="I103" s="125">
        <f>'[1]VERİ GİRİŞİ'!F119</f>
        <v>0</v>
      </c>
      <c r="J103" s="126"/>
      <c r="K103" s="126"/>
      <c r="L103" s="126"/>
      <c r="M103" s="127"/>
      <c r="N103" s="42">
        <f>'[1]VERİ GİRİŞİ'!K119</f>
        <v>0</v>
      </c>
      <c r="O103" s="44">
        <f>'[1]VERİ GİRİŞİ'!J119</f>
        <v>0</v>
      </c>
      <c r="P103" s="43"/>
      <c r="Q103" s="128">
        <f t="shared" ref="Q103:Q126" si="4">ROUND(SUM(O103*P103),2)</f>
        <v>0</v>
      </c>
      <c r="R103" s="129"/>
      <c r="S103" s="25"/>
    </row>
    <row r="104" spans="1:19" ht="14.25" hidden="1" customHeight="1" x14ac:dyDescent="0.25">
      <c r="A104" s="1" t="str">
        <f t="shared" si="3"/>
        <v/>
      </c>
      <c r="B104" s="41">
        <f>'[1]VERİ GİRİŞİ'!A120</f>
        <v>0</v>
      </c>
      <c r="C104" s="122">
        <f>'[1]VERİ GİRİŞİ'!B120</f>
        <v>0</v>
      </c>
      <c r="D104" s="123"/>
      <c r="E104" s="123"/>
      <c r="F104" s="123"/>
      <c r="G104" s="123"/>
      <c r="H104" s="124"/>
      <c r="I104" s="125">
        <f>'[1]VERİ GİRİŞİ'!F120</f>
        <v>0</v>
      </c>
      <c r="J104" s="126"/>
      <c r="K104" s="126"/>
      <c r="L104" s="126"/>
      <c r="M104" s="127"/>
      <c r="N104" s="42">
        <f>'[1]VERİ GİRİŞİ'!K120</f>
        <v>0</v>
      </c>
      <c r="O104" s="44">
        <f>'[1]VERİ GİRİŞİ'!J120</f>
        <v>0</v>
      </c>
      <c r="P104" s="43"/>
      <c r="Q104" s="128">
        <f t="shared" si="4"/>
        <v>0</v>
      </c>
      <c r="R104" s="129"/>
      <c r="S104" s="25"/>
    </row>
    <row r="105" spans="1:19" ht="14.25" hidden="1" customHeight="1" x14ac:dyDescent="0.25">
      <c r="A105" s="1" t="str">
        <f t="shared" si="3"/>
        <v/>
      </c>
      <c r="B105" s="41">
        <f>'[1]VERİ GİRİŞİ'!A121</f>
        <v>0</v>
      </c>
      <c r="C105" s="122">
        <f>'[1]VERİ GİRİŞİ'!B121</f>
        <v>0</v>
      </c>
      <c r="D105" s="123"/>
      <c r="E105" s="123"/>
      <c r="F105" s="123"/>
      <c r="G105" s="123"/>
      <c r="H105" s="124"/>
      <c r="I105" s="125">
        <f>'[1]VERİ GİRİŞİ'!F121</f>
        <v>0</v>
      </c>
      <c r="J105" s="126"/>
      <c r="K105" s="126"/>
      <c r="L105" s="126"/>
      <c r="M105" s="127"/>
      <c r="N105" s="42">
        <f>'[1]VERİ GİRİŞİ'!K121</f>
        <v>0</v>
      </c>
      <c r="O105" s="44">
        <f>'[1]VERİ GİRİŞİ'!J121</f>
        <v>0</v>
      </c>
      <c r="P105" s="43"/>
      <c r="Q105" s="128">
        <f t="shared" si="4"/>
        <v>0</v>
      </c>
      <c r="R105" s="129"/>
      <c r="S105" s="25"/>
    </row>
    <row r="106" spans="1:19" ht="14.25" hidden="1" customHeight="1" x14ac:dyDescent="0.25">
      <c r="A106" s="1" t="str">
        <f t="shared" si="3"/>
        <v/>
      </c>
      <c r="B106" s="41">
        <f>'[1]VERİ GİRİŞİ'!A122</f>
        <v>0</v>
      </c>
      <c r="C106" s="122">
        <f>'[1]VERİ GİRİŞİ'!B122</f>
        <v>0</v>
      </c>
      <c r="D106" s="123"/>
      <c r="E106" s="123"/>
      <c r="F106" s="123"/>
      <c r="G106" s="123"/>
      <c r="H106" s="124"/>
      <c r="I106" s="125">
        <f>'[1]VERİ GİRİŞİ'!F122</f>
        <v>0</v>
      </c>
      <c r="J106" s="126"/>
      <c r="K106" s="126"/>
      <c r="L106" s="126"/>
      <c r="M106" s="127"/>
      <c r="N106" s="42">
        <f>'[1]VERİ GİRİŞİ'!K122</f>
        <v>0</v>
      </c>
      <c r="O106" s="44">
        <f>'[1]VERİ GİRİŞİ'!J122</f>
        <v>0</v>
      </c>
      <c r="P106" s="43"/>
      <c r="Q106" s="128">
        <f t="shared" si="4"/>
        <v>0</v>
      </c>
      <c r="R106" s="129"/>
      <c r="S106" s="25"/>
    </row>
    <row r="107" spans="1:19" ht="14.25" hidden="1" customHeight="1" x14ac:dyDescent="0.25">
      <c r="A107" s="1" t="str">
        <f t="shared" si="3"/>
        <v/>
      </c>
      <c r="B107" s="41">
        <f>'[1]VERİ GİRİŞİ'!A123</f>
        <v>0</v>
      </c>
      <c r="C107" s="122">
        <f>'[1]VERİ GİRİŞİ'!B123</f>
        <v>0</v>
      </c>
      <c r="D107" s="123"/>
      <c r="E107" s="123"/>
      <c r="F107" s="123"/>
      <c r="G107" s="123"/>
      <c r="H107" s="124"/>
      <c r="I107" s="125">
        <f>'[1]VERİ GİRİŞİ'!F123</f>
        <v>0</v>
      </c>
      <c r="J107" s="126"/>
      <c r="K107" s="126"/>
      <c r="L107" s="126"/>
      <c r="M107" s="127"/>
      <c r="N107" s="42">
        <f>'[1]VERİ GİRİŞİ'!K123</f>
        <v>0</v>
      </c>
      <c r="O107" s="44">
        <f>'[1]VERİ GİRİŞİ'!J123</f>
        <v>0</v>
      </c>
      <c r="P107" s="43"/>
      <c r="Q107" s="128">
        <f t="shared" si="4"/>
        <v>0</v>
      </c>
      <c r="R107" s="129"/>
      <c r="S107" s="25"/>
    </row>
    <row r="108" spans="1:19" ht="14.25" hidden="1" customHeight="1" x14ac:dyDescent="0.25">
      <c r="A108" s="1" t="str">
        <f t="shared" si="3"/>
        <v/>
      </c>
      <c r="B108" s="41">
        <f>'[1]VERİ GİRİŞİ'!A124</f>
        <v>0</v>
      </c>
      <c r="C108" s="122">
        <f>'[1]VERİ GİRİŞİ'!B124</f>
        <v>0</v>
      </c>
      <c r="D108" s="123"/>
      <c r="E108" s="123"/>
      <c r="F108" s="123"/>
      <c r="G108" s="123"/>
      <c r="H108" s="124"/>
      <c r="I108" s="125">
        <f>'[1]VERİ GİRİŞİ'!F124</f>
        <v>0</v>
      </c>
      <c r="J108" s="126"/>
      <c r="K108" s="126"/>
      <c r="L108" s="126"/>
      <c r="M108" s="127"/>
      <c r="N108" s="42">
        <f>'[1]VERİ GİRİŞİ'!K124</f>
        <v>0</v>
      </c>
      <c r="O108" s="44">
        <f>'[1]VERİ GİRİŞİ'!J124</f>
        <v>0</v>
      </c>
      <c r="P108" s="43"/>
      <c r="Q108" s="128">
        <f t="shared" si="4"/>
        <v>0</v>
      </c>
      <c r="R108" s="129"/>
      <c r="S108" s="25"/>
    </row>
    <row r="109" spans="1:19" ht="14.25" hidden="1" customHeight="1" x14ac:dyDescent="0.25">
      <c r="A109" s="1" t="str">
        <f t="shared" si="3"/>
        <v/>
      </c>
      <c r="B109" s="41">
        <f>'[1]VERİ GİRİŞİ'!A125</f>
        <v>0</v>
      </c>
      <c r="C109" s="122">
        <f>'[1]VERİ GİRİŞİ'!B125</f>
        <v>0</v>
      </c>
      <c r="D109" s="123"/>
      <c r="E109" s="123"/>
      <c r="F109" s="123"/>
      <c r="G109" s="123"/>
      <c r="H109" s="124"/>
      <c r="I109" s="125">
        <f>'[1]VERİ GİRİŞİ'!F125</f>
        <v>0</v>
      </c>
      <c r="J109" s="126"/>
      <c r="K109" s="126"/>
      <c r="L109" s="126"/>
      <c r="M109" s="127"/>
      <c r="N109" s="42">
        <f>'[1]VERİ GİRİŞİ'!K125</f>
        <v>0</v>
      </c>
      <c r="O109" s="44">
        <f>'[1]VERİ GİRİŞİ'!J125</f>
        <v>0</v>
      </c>
      <c r="P109" s="43"/>
      <c r="Q109" s="128">
        <f t="shared" si="4"/>
        <v>0</v>
      </c>
      <c r="R109" s="129"/>
      <c r="S109" s="25"/>
    </row>
    <row r="110" spans="1:19" ht="14.25" hidden="1" customHeight="1" x14ac:dyDescent="0.25">
      <c r="A110" s="1" t="str">
        <f t="shared" si="3"/>
        <v/>
      </c>
      <c r="B110" s="41">
        <f>'[1]VERİ GİRİŞİ'!A126</f>
        <v>0</v>
      </c>
      <c r="C110" s="122">
        <f>'[1]VERİ GİRİŞİ'!B126</f>
        <v>0</v>
      </c>
      <c r="D110" s="123"/>
      <c r="E110" s="123"/>
      <c r="F110" s="123"/>
      <c r="G110" s="123"/>
      <c r="H110" s="124"/>
      <c r="I110" s="125">
        <f>'[1]VERİ GİRİŞİ'!F126</f>
        <v>0</v>
      </c>
      <c r="J110" s="126"/>
      <c r="K110" s="126"/>
      <c r="L110" s="126"/>
      <c r="M110" s="127"/>
      <c r="N110" s="42">
        <f>'[1]VERİ GİRİŞİ'!K126</f>
        <v>0</v>
      </c>
      <c r="O110" s="44">
        <f>'[1]VERİ GİRİŞİ'!J126</f>
        <v>0</v>
      </c>
      <c r="P110" s="43"/>
      <c r="Q110" s="128">
        <f t="shared" si="4"/>
        <v>0</v>
      </c>
      <c r="R110" s="129"/>
      <c r="S110" s="25"/>
    </row>
    <row r="111" spans="1:19" ht="14.25" hidden="1" customHeight="1" x14ac:dyDescent="0.25">
      <c r="A111" s="1" t="str">
        <f t="shared" si="3"/>
        <v/>
      </c>
      <c r="B111" s="41">
        <f>'[1]VERİ GİRİŞİ'!A127</f>
        <v>0</v>
      </c>
      <c r="C111" s="122">
        <f>'[1]VERİ GİRİŞİ'!B127</f>
        <v>0</v>
      </c>
      <c r="D111" s="123"/>
      <c r="E111" s="123"/>
      <c r="F111" s="123"/>
      <c r="G111" s="123"/>
      <c r="H111" s="124"/>
      <c r="I111" s="125">
        <f>'[1]VERİ GİRİŞİ'!F127</f>
        <v>0</v>
      </c>
      <c r="J111" s="126"/>
      <c r="K111" s="126"/>
      <c r="L111" s="126"/>
      <c r="M111" s="127"/>
      <c r="N111" s="42">
        <f>'[1]VERİ GİRİŞİ'!K127</f>
        <v>0</v>
      </c>
      <c r="O111" s="44">
        <f>'[1]VERİ GİRİŞİ'!J127</f>
        <v>0</v>
      </c>
      <c r="P111" s="43"/>
      <c r="Q111" s="128">
        <f t="shared" si="4"/>
        <v>0</v>
      </c>
      <c r="R111" s="129"/>
      <c r="S111" s="25"/>
    </row>
    <row r="112" spans="1:19" ht="14.25" hidden="1" customHeight="1" x14ac:dyDescent="0.25">
      <c r="A112" s="1" t="str">
        <f t="shared" si="3"/>
        <v/>
      </c>
      <c r="B112" s="41">
        <f>'[1]VERİ GİRİŞİ'!A128</f>
        <v>0</v>
      </c>
      <c r="C112" s="122">
        <f>'[1]VERİ GİRİŞİ'!B128</f>
        <v>0</v>
      </c>
      <c r="D112" s="123"/>
      <c r="E112" s="123"/>
      <c r="F112" s="123"/>
      <c r="G112" s="123"/>
      <c r="H112" s="124"/>
      <c r="I112" s="125">
        <f>'[1]VERİ GİRİŞİ'!F128</f>
        <v>0</v>
      </c>
      <c r="J112" s="126"/>
      <c r="K112" s="126"/>
      <c r="L112" s="126"/>
      <c r="M112" s="127"/>
      <c r="N112" s="42">
        <f>'[1]VERİ GİRİŞİ'!K128</f>
        <v>0</v>
      </c>
      <c r="O112" s="44">
        <f>'[1]VERİ GİRİŞİ'!J128</f>
        <v>0</v>
      </c>
      <c r="P112" s="43"/>
      <c r="Q112" s="128">
        <f t="shared" si="4"/>
        <v>0</v>
      </c>
      <c r="R112" s="129"/>
      <c r="S112" s="25"/>
    </row>
    <row r="113" spans="1:19" ht="14.25" hidden="1" customHeight="1" x14ac:dyDescent="0.25">
      <c r="A113" s="1" t="str">
        <f t="shared" si="3"/>
        <v/>
      </c>
      <c r="B113" s="41">
        <f>'[1]VERİ GİRİŞİ'!A129</f>
        <v>0</v>
      </c>
      <c r="C113" s="122">
        <f>'[1]VERİ GİRİŞİ'!B129</f>
        <v>0</v>
      </c>
      <c r="D113" s="123"/>
      <c r="E113" s="123"/>
      <c r="F113" s="123"/>
      <c r="G113" s="123"/>
      <c r="H113" s="124"/>
      <c r="I113" s="125">
        <f>'[1]VERİ GİRİŞİ'!F129</f>
        <v>0</v>
      </c>
      <c r="J113" s="126"/>
      <c r="K113" s="126"/>
      <c r="L113" s="126"/>
      <c r="M113" s="127"/>
      <c r="N113" s="42">
        <f>'[1]VERİ GİRİŞİ'!K129</f>
        <v>0</v>
      </c>
      <c r="O113" s="44">
        <f>'[1]VERİ GİRİŞİ'!J129</f>
        <v>0</v>
      </c>
      <c r="P113" s="43"/>
      <c r="Q113" s="128">
        <f t="shared" si="4"/>
        <v>0</v>
      </c>
      <c r="R113" s="129"/>
      <c r="S113" s="25"/>
    </row>
    <row r="114" spans="1:19" ht="14.25" hidden="1" customHeight="1" x14ac:dyDescent="0.25">
      <c r="A114" s="1" t="str">
        <f t="shared" si="3"/>
        <v/>
      </c>
      <c r="B114" s="41">
        <f>'[1]VERİ GİRİŞİ'!A130</f>
        <v>0</v>
      </c>
      <c r="C114" s="122">
        <f>'[1]VERİ GİRİŞİ'!B130</f>
        <v>0</v>
      </c>
      <c r="D114" s="123"/>
      <c r="E114" s="123"/>
      <c r="F114" s="123"/>
      <c r="G114" s="123"/>
      <c r="H114" s="124"/>
      <c r="I114" s="125">
        <f>'[1]VERİ GİRİŞİ'!F130</f>
        <v>0</v>
      </c>
      <c r="J114" s="126"/>
      <c r="K114" s="126"/>
      <c r="L114" s="126"/>
      <c r="M114" s="127"/>
      <c r="N114" s="42">
        <f>'[1]VERİ GİRİŞİ'!K130</f>
        <v>0</v>
      </c>
      <c r="O114" s="44">
        <f>'[1]VERİ GİRİŞİ'!J130</f>
        <v>0</v>
      </c>
      <c r="P114" s="43"/>
      <c r="Q114" s="128">
        <f t="shared" si="4"/>
        <v>0</v>
      </c>
      <c r="R114" s="129"/>
      <c r="S114" s="25"/>
    </row>
    <row r="115" spans="1:19" ht="14.25" hidden="1" customHeight="1" x14ac:dyDescent="0.25">
      <c r="A115" s="1" t="str">
        <f t="shared" si="3"/>
        <v/>
      </c>
      <c r="B115" s="41">
        <f>'[1]VERİ GİRİŞİ'!A131</f>
        <v>0</v>
      </c>
      <c r="C115" s="122">
        <f>'[1]VERİ GİRİŞİ'!B131</f>
        <v>0</v>
      </c>
      <c r="D115" s="123"/>
      <c r="E115" s="123"/>
      <c r="F115" s="123"/>
      <c r="G115" s="123"/>
      <c r="H115" s="124"/>
      <c r="I115" s="125">
        <f>'[1]VERİ GİRİŞİ'!F131</f>
        <v>0</v>
      </c>
      <c r="J115" s="126"/>
      <c r="K115" s="126"/>
      <c r="L115" s="126"/>
      <c r="M115" s="127"/>
      <c r="N115" s="42">
        <f>'[1]VERİ GİRİŞİ'!K131</f>
        <v>0</v>
      </c>
      <c r="O115" s="44">
        <f>'[1]VERİ GİRİŞİ'!J131</f>
        <v>0</v>
      </c>
      <c r="P115" s="43"/>
      <c r="Q115" s="128">
        <f t="shared" si="4"/>
        <v>0</v>
      </c>
      <c r="R115" s="129"/>
      <c r="S115" s="25"/>
    </row>
    <row r="116" spans="1:19" ht="14.25" hidden="1" customHeight="1" x14ac:dyDescent="0.25">
      <c r="A116" s="1" t="str">
        <f t="shared" si="3"/>
        <v/>
      </c>
      <c r="B116" s="41">
        <f>'[1]VERİ GİRİŞİ'!A132</f>
        <v>0</v>
      </c>
      <c r="C116" s="122">
        <f>'[1]VERİ GİRİŞİ'!B132</f>
        <v>0</v>
      </c>
      <c r="D116" s="123"/>
      <c r="E116" s="123"/>
      <c r="F116" s="123"/>
      <c r="G116" s="123"/>
      <c r="H116" s="124"/>
      <c r="I116" s="125">
        <f>'[1]VERİ GİRİŞİ'!F132</f>
        <v>0</v>
      </c>
      <c r="J116" s="126"/>
      <c r="K116" s="126"/>
      <c r="L116" s="126"/>
      <c r="M116" s="127"/>
      <c r="N116" s="42">
        <f>'[1]VERİ GİRİŞİ'!K132</f>
        <v>0</v>
      </c>
      <c r="O116" s="44">
        <f>'[1]VERİ GİRİŞİ'!J132</f>
        <v>0</v>
      </c>
      <c r="P116" s="43"/>
      <c r="Q116" s="128">
        <f t="shared" si="4"/>
        <v>0</v>
      </c>
      <c r="R116" s="129"/>
      <c r="S116" s="25"/>
    </row>
    <row r="117" spans="1:19" ht="14.25" hidden="1" customHeight="1" x14ac:dyDescent="0.25">
      <c r="A117" s="1" t="str">
        <f t="shared" si="3"/>
        <v/>
      </c>
      <c r="B117" s="41">
        <f>'[1]VERİ GİRİŞİ'!A133</f>
        <v>0</v>
      </c>
      <c r="C117" s="122">
        <f>'[1]VERİ GİRİŞİ'!B133</f>
        <v>0</v>
      </c>
      <c r="D117" s="123"/>
      <c r="E117" s="123"/>
      <c r="F117" s="123"/>
      <c r="G117" s="123"/>
      <c r="H117" s="124"/>
      <c r="I117" s="125">
        <f>'[1]VERİ GİRİŞİ'!F133</f>
        <v>0</v>
      </c>
      <c r="J117" s="126"/>
      <c r="K117" s="126"/>
      <c r="L117" s="126"/>
      <c r="M117" s="127"/>
      <c r="N117" s="42">
        <f>'[1]VERİ GİRİŞİ'!K133</f>
        <v>0</v>
      </c>
      <c r="O117" s="44">
        <f>'[1]VERİ GİRİŞİ'!J133</f>
        <v>0</v>
      </c>
      <c r="P117" s="43"/>
      <c r="Q117" s="128">
        <f t="shared" si="4"/>
        <v>0</v>
      </c>
      <c r="R117" s="129"/>
      <c r="S117" s="25"/>
    </row>
    <row r="118" spans="1:19" ht="14.25" hidden="1" customHeight="1" x14ac:dyDescent="0.25">
      <c r="A118" s="1" t="str">
        <f t="shared" si="3"/>
        <v/>
      </c>
      <c r="B118" s="41">
        <f>'[1]VERİ GİRİŞİ'!A134</f>
        <v>0</v>
      </c>
      <c r="C118" s="122">
        <f>'[1]VERİ GİRİŞİ'!B134</f>
        <v>0</v>
      </c>
      <c r="D118" s="123"/>
      <c r="E118" s="123"/>
      <c r="F118" s="123"/>
      <c r="G118" s="123"/>
      <c r="H118" s="124"/>
      <c r="I118" s="125">
        <f>'[1]VERİ GİRİŞİ'!F134</f>
        <v>0</v>
      </c>
      <c r="J118" s="126"/>
      <c r="K118" s="126"/>
      <c r="L118" s="126"/>
      <c r="M118" s="127"/>
      <c r="N118" s="42">
        <f>'[1]VERİ GİRİŞİ'!K134</f>
        <v>0</v>
      </c>
      <c r="O118" s="44">
        <f>'[1]VERİ GİRİŞİ'!J134</f>
        <v>0</v>
      </c>
      <c r="P118" s="43"/>
      <c r="Q118" s="128">
        <f t="shared" si="4"/>
        <v>0</v>
      </c>
      <c r="R118" s="129"/>
      <c r="S118" s="25"/>
    </row>
    <row r="119" spans="1:19" ht="14.25" hidden="1" customHeight="1" x14ac:dyDescent="0.25">
      <c r="A119" s="1" t="str">
        <f t="shared" si="3"/>
        <v/>
      </c>
      <c r="B119" s="41">
        <f>'[1]VERİ GİRİŞİ'!A135</f>
        <v>0</v>
      </c>
      <c r="C119" s="122">
        <f>'[1]VERİ GİRİŞİ'!B135</f>
        <v>0</v>
      </c>
      <c r="D119" s="123"/>
      <c r="E119" s="123"/>
      <c r="F119" s="123"/>
      <c r="G119" s="123"/>
      <c r="H119" s="124"/>
      <c r="I119" s="125">
        <f>'[1]VERİ GİRİŞİ'!F135</f>
        <v>0</v>
      </c>
      <c r="J119" s="126"/>
      <c r="K119" s="126"/>
      <c r="L119" s="126"/>
      <c r="M119" s="127"/>
      <c r="N119" s="42">
        <f>'[1]VERİ GİRİŞİ'!K135</f>
        <v>0</v>
      </c>
      <c r="O119" s="44">
        <f>'[1]VERİ GİRİŞİ'!J135</f>
        <v>0</v>
      </c>
      <c r="P119" s="43"/>
      <c r="Q119" s="128">
        <f t="shared" si="4"/>
        <v>0</v>
      </c>
      <c r="R119" s="129"/>
      <c r="S119" s="25"/>
    </row>
    <row r="120" spans="1:19" ht="14.25" hidden="1" customHeight="1" x14ac:dyDescent="0.25">
      <c r="A120" s="1" t="str">
        <f t="shared" si="3"/>
        <v/>
      </c>
      <c r="B120" s="41">
        <f>'[1]VERİ GİRİŞİ'!A136</f>
        <v>0</v>
      </c>
      <c r="C120" s="122">
        <f>'[1]VERİ GİRİŞİ'!B136</f>
        <v>0</v>
      </c>
      <c r="D120" s="123"/>
      <c r="E120" s="123"/>
      <c r="F120" s="123"/>
      <c r="G120" s="123"/>
      <c r="H120" s="124"/>
      <c r="I120" s="125">
        <f>'[1]VERİ GİRİŞİ'!F136</f>
        <v>0</v>
      </c>
      <c r="J120" s="126"/>
      <c r="K120" s="126"/>
      <c r="L120" s="126"/>
      <c r="M120" s="127"/>
      <c r="N120" s="42">
        <f>'[1]VERİ GİRİŞİ'!K136</f>
        <v>0</v>
      </c>
      <c r="O120" s="44">
        <f>'[1]VERİ GİRİŞİ'!J136</f>
        <v>0</v>
      </c>
      <c r="P120" s="43"/>
      <c r="Q120" s="128">
        <f t="shared" si="4"/>
        <v>0</v>
      </c>
      <c r="R120" s="129"/>
      <c r="S120" s="25"/>
    </row>
    <row r="121" spans="1:19" ht="14.25" hidden="1" customHeight="1" x14ac:dyDescent="0.25">
      <c r="A121" s="1" t="str">
        <f t="shared" si="3"/>
        <v/>
      </c>
      <c r="B121" s="41">
        <f>'[1]VERİ GİRİŞİ'!A137</f>
        <v>0</v>
      </c>
      <c r="C121" s="122">
        <f>'[1]VERİ GİRİŞİ'!B137</f>
        <v>0</v>
      </c>
      <c r="D121" s="123"/>
      <c r="E121" s="123"/>
      <c r="F121" s="123"/>
      <c r="G121" s="123"/>
      <c r="H121" s="124"/>
      <c r="I121" s="125">
        <f>'[1]VERİ GİRİŞİ'!F137</f>
        <v>0</v>
      </c>
      <c r="J121" s="126"/>
      <c r="K121" s="126"/>
      <c r="L121" s="126"/>
      <c r="M121" s="127"/>
      <c r="N121" s="42">
        <f>'[1]VERİ GİRİŞİ'!K137</f>
        <v>0</v>
      </c>
      <c r="O121" s="44">
        <f>'[1]VERİ GİRİŞİ'!J137</f>
        <v>0</v>
      </c>
      <c r="P121" s="43"/>
      <c r="Q121" s="128">
        <f t="shared" si="4"/>
        <v>0</v>
      </c>
      <c r="R121" s="129"/>
      <c r="S121" s="25"/>
    </row>
    <row r="122" spans="1:19" ht="14.25" hidden="1" customHeight="1" x14ac:dyDescent="0.25">
      <c r="A122" s="1" t="str">
        <f t="shared" si="3"/>
        <v/>
      </c>
      <c r="B122" s="41">
        <f>'[1]VERİ GİRİŞİ'!A138</f>
        <v>0</v>
      </c>
      <c r="C122" s="122">
        <f>'[1]VERİ GİRİŞİ'!B138</f>
        <v>0</v>
      </c>
      <c r="D122" s="123"/>
      <c r="E122" s="123"/>
      <c r="F122" s="123"/>
      <c r="G122" s="123"/>
      <c r="H122" s="124"/>
      <c r="I122" s="125">
        <f>'[1]VERİ GİRİŞİ'!F138</f>
        <v>0</v>
      </c>
      <c r="J122" s="126"/>
      <c r="K122" s="126"/>
      <c r="L122" s="126"/>
      <c r="M122" s="127"/>
      <c r="N122" s="42">
        <f>'[1]VERİ GİRİŞİ'!K138</f>
        <v>0</v>
      </c>
      <c r="O122" s="44">
        <f>'[1]VERİ GİRİŞİ'!J138</f>
        <v>0</v>
      </c>
      <c r="P122" s="43"/>
      <c r="Q122" s="128">
        <f t="shared" si="4"/>
        <v>0</v>
      </c>
      <c r="R122" s="129"/>
      <c r="S122" s="25"/>
    </row>
    <row r="123" spans="1:19" ht="14.25" hidden="1" customHeight="1" x14ac:dyDescent="0.25">
      <c r="A123" s="1" t="str">
        <f t="shared" si="3"/>
        <v/>
      </c>
      <c r="B123" s="41">
        <f>'[1]VERİ GİRİŞİ'!A139</f>
        <v>0</v>
      </c>
      <c r="C123" s="122">
        <f>'[1]VERİ GİRİŞİ'!B139</f>
        <v>0</v>
      </c>
      <c r="D123" s="123"/>
      <c r="E123" s="123"/>
      <c r="F123" s="123"/>
      <c r="G123" s="123"/>
      <c r="H123" s="124"/>
      <c r="I123" s="125">
        <f>'[1]VERİ GİRİŞİ'!F139</f>
        <v>0</v>
      </c>
      <c r="J123" s="126"/>
      <c r="K123" s="126"/>
      <c r="L123" s="126"/>
      <c r="M123" s="127"/>
      <c r="N123" s="42">
        <f>'[1]VERİ GİRİŞİ'!K139</f>
        <v>0</v>
      </c>
      <c r="O123" s="44">
        <f>'[1]VERİ GİRİŞİ'!J139</f>
        <v>0</v>
      </c>
      <c r="P123" s="43"/>
      <c r="Q123" s="128">
        <f t="shared" si="4"/>
        <v>0</v>
      </c>
      <c r="R123" s="129"/>
      <c r="S123" s="25"/>
    </row>
    <row r="124" spans="1:19" ht="14.25" hidden="1" customHeight="1" x14ac:dyDescent="0.25">
      <c r="A124" s="1" t="str">
        <f t="shared" si="3"/>
        <v/>
      </c>
      <c r="B124" s="41">
        <f>'[1]VERİ GİRİŞİ'!A140</f>
        <v>0</v>
      </c>
      <c r="C124" s="122">
        <f>'[1]VERİ GİRİŞİ'!B140</f>
        <v>0</v>
      </c>
      <c r="D124" s="123"/>
      <c r="E124" s="123"/>
      <c r="F124" s="123"/>
      <c r="G124" s="123"/>
      <c r="H124" s="124"/>
      <c r="I124" s="125">
        <f>'[1]VERİ GİRİŞİ'!F140</f>
        <v>0</v>
      </c>
      <c r="J124" s="126"/>
      <c r="K124" s="126"/>
      <c r="L124" s="126"/>
      <c r="M124" s="127"/>
      <c r="N124" s="42">
        <f>'[1]VERİ GİRİŞİ'!K140</f>
        <v>0</v>
      </c>
      <c r="O124" s="44">
        <f>'[1]VERİ GİRİŞİ'!J140</f>
        <v>0</v>
      </c>
      <c r="P124" s="43"/>
      <c r="Q124" s="128">
        <f t="shared" si="4"/>
        <v>0</v>
      </c>
      <c r="R124" s="129"/>
      <c r="S124" s="25"/>
    </row>
    <row r="125" spans="1:19" ht="14.25" hidden="1" customHeight="1" x14ac:dyDescent="0.25">
      <c r="A125" s="1" t="str">
        <f t="shared" si="3"/>
        <v/>
      </c>
      <c r="B125" s="41">
        <f>'[1]VERİ GİRİŞİ'!A141</f>
        <v>0</v>
      </c>
      <c r="C125" s="122">
        <f>'[1]VERİ GİRİŞİ'!B141</f>
        <v>0</v>
      </c>
      <c r="D125" s="123"/>
      <c r="E125" s="123"/>
      <c r="F125" s="123"/>
      <c r="G125" s="123"/>
      <c r="H125" s="124"/>
      <c r="I125" s="125">
        <f>'[1]VERİ GİRİŞİ'!F141</f>
        <v>0</v>
      </c>
      <c r="J125" s="126"/>
      <c r="K125" s="126"/>
      <c r="L125" s="126"/>
      <c r="M125" s="127"/>
      <c r="N125" s="42">
        <f>'[1]VERİ GİRİŞİ'!K141</f>
        <v>0</v>
      </c>
      <c r="O125" s="44">
        <f>'[1]VERİ GİRİŞİ'!J141</f>
        <v>0</v>
      </c>
      <c r="P125" s="43"/>
      <c r="Q125" s="128">
        <f t="shared" si="4"/>
        <v>0</v>
      </c>
      <c r="R125" s="129"/>
      <c r="S125" s="25"/>
    </row>
    <row r="126" spans="1:19" ht="14.25" hidden="1" customHeight="1" thickBot="1" x14ac:dyDescent="0.3">
      <c r="A126" s="1">
        <v>1</v>
      </c>
      <c r="B126" s="45">
        <f>'[1]VERİ GİRİŞİ'!A142</f>
        <v>0</v>
      </c>
      <c r="C126" s="130">
        <f>'[1]VERİ GİRİŞİ'!B142</f>
        <v>0</v>
      </c>
      <c r="D126" s="131"/>
      <c r="E126" s="131"/>
      <c r="F126" s="131"/>
      <c r="G126" s="131"/>
      <c r="H126" s="132"/>
      <c r="I126" s="133">
        <f>'[1]VERİ GİRİŞİ'!F142</f>
        <v>0</v>
      </c>
      <c r="J126" s="134"/>
      <c r="K126" s="134"/>
      <c r="L126" s="134"/>
      <c r="M126" s="135"/>
      <c r="N126" s="46">
        <f>'[1]VERİ GİRİŞİ'!K142</f>
        <v>0</v>
      </c>
      <c r="O126" s="47">
        <f>'[1]VERİ GİRİŞİ'!J142</f>
        <v>0</v>
      </c>
      <c r="P126" s="43"/>
      <c r="Q126" s="128">
        <f t="shared" si="4"/>
        <v>0</v>
      </c>
      <c r="R126" s="129"/>
      <c r="S126" s="25"/>
    </row>
    <row r="127" spans="1:19" ht="14.25" customHeight="1" thickTop="1" thickBot="1" x14ac:dyDescent="0.3">
      <c r="B127" s="48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110" t="s">
        <v>15</v>
      </c>
      <c r="N127" s="110"/>
      <c r="O127" s="110"/>
      <c r="P127" s="111"/>
      <c r="Q127" s="112">
        <f>SUM(Q27:Q126)</f>
        <v>0</v>
      </c>
      <c r="R127" s="113"/>
      <c r="S127" s="25"/>
    </row>
    <row r="128" spans="1:19" ht="15.75" customHeight="1" thickTop="1" x14ac:dyDescent="0.25">
      <c r="B128" s="114" t="s">
        <v>16</v>
      </c>
      <c r="C128" s="115"/>
      <c r="D128" s="115"/>
      <c r="E128" s="115"/>
      <c r="F128" s="115"/>
      <c r="G128" s="115"/>
      <c r="H128" s="115"/>
      <c r="I128" s="115"/>
      <c r="J128" s="115"/>
      <c r="K128" s="115"/>
      <c r="L128" s="115"/>
      <c r="M128" s="49" t="s">
        <v>17</v>
      </c>
      <c r="N128" s="49"/>
      <c r="O128" s="49"/>
      <c r="P128" s="49"/>
      <c r="Q128" s="50"/>
      <c r="R128" s="51"/>
      <c r="S128" s="25"/>
    </row>
    <row r="129" spans="1:21" ht="14.25" customHeight="1" x14ac:dyDescent="0.25">
      <c r="B129" s="116" t="s">
        <v>18</v>
      </c>
      <c r="C129" s="117"/>
      <c r="D129" s="117"/>
      <c r="E129" s="117"/>
      <c r="F129" s="117"/>
      <c r="G129" s="117"/>
      <c r="H129" s="117"/>
      <c r="I129" s="117"/>
      <c r="J129" s="117"/>
      <c r="K129" s="117"/>
      <c r="L129" s="118"/>
      <c r="M129" s="119" t="str">
        <f>'[1]VERİ GİRİŞİ'!F148</f>
        <v>5 İş Günü</v>
      </c>
      <c r="N129" s="120"/>
      <c r="O129" s="120"/>
      <c r="P129" s="120"/>
      <c r="Q129" s="120"/>
      <c r="R129" s="121"/>
      <c r="S129" s="25"/>
    </row>
    <row r="130" spans="1:21" ht="14.25" customHeight="1" x14ac:dyDescent="0.25">
      <c r="B130" s="95" t="s">
        <v>19</v>
      </c>
      <c r="C130" s="96"/>
      <c r="D130" s="96"/>
      <c r="E130" s="96"/>
      <c r="F130" s="96"/>
      <c r="G130" s="96"/>
      <c r="H130" s="96"/>
      <c r="I130" s="96"/>
      <c r="J130" s="96"/>
      <c r="K130" s="96"/>
      <c r="L130" s="97"/>
      <c r="M130" s="98">
        <f>'[1]VERİ GİRİŞİ'!F149</f>
        <v>1</v>
      </c>
      <c r="N130" s="99"/>
      <c r="O130" s="99"/>
      <c r="P130" s="99"/>
      <c r="Q130" s="99"/>
      <c r="R130" s="100"/>
      <c r="S130" s="25"/>
    </row>
    <row r="131" spans="1:21" ht="14.25" customHeight="1" x14ac:dyDescent="0.25">
      <c r="B131" s="95" t="s">
        <v>20</v>
      </c>
      <c r="C131" s="96"/>
      <c r="D131" s="96"/>
      <c r="E131" s="96"/>
      <c r="F131" s="96"/>
      <c r="G131" s="96"/>
      <c r="H131" s="96"/>
      <c r="I131" s="96"/>
      <c r="J131" s="96"/>
      <c r="K131" s="96"/>
      <c r="L131" s="97"/>
      <c r="M131" s="98" t="str">
        <f>'[1]VERİ GİRİŞİ'!F150</f>
        <v>Yükleniciye Ait</v>
      </c>
      <c r="N131" s="99"/>
      <c r="O131" s="99"/>
      <c r="P131" s="99"/>
      <c r="Q131" s="99"/>
      <c r="R131" s="100"/>
      <c r="S131" s="25"/>
    </row>
    <row r="132" spans="1:21" ht="14.25" customHeight="1" x14ac:dyDescent="0.25">
      <c r="B132" s="95" t="s">
        <v>21</v>
      </c>
      <c r="C132" s="96"/>
      <c r="D132" s="96"/>
      <c r="E132" s="96"/>
      <c r="F132" s="96"/>
      <c r="G132" s="96"/>
      <c r="H132" s="96"/>
      <c r="I132" s="96"/>
      <c r="J132" s="96"/>
      <c r="K132" s="96"/>
      <c r="L132" s="97"/>
      <c r="M132" s="98" t="str">
        <f>'[1]VERİ GİRİŞİ'!F151</f>
        <v>İdarenin Belirleyeceği Yere Teslim Edilecektir</v>
      </c>
      <c r="N132" s="99"/>
      <c r="O132" s="99"/>
      <c r="P132" s="99"/>
      <c r="Q132" s="99"/>
      <c r="R132" s="100"/>
      <c r="S132" s="25"/>
    </row>
    <row r="133" spans="1:21" ht="14.25" customHeight="1" x14ac:dyDescent="0.25">
      <c r="B133" s="95" t="s">
        <v>22</v>
      </c>
      <c r="C133" s="96"/>
      <c r="D133" s="96"/>
      <c r="E133" s="96"/>
      <c r="F133" s="96"/>
      <c r="G133" s="96"/>
      <c r="H133" s="96"/>
      <c r="I133" s="96"/>
      <c r="J133" s="96"/>
      <c r="K133" s="96"/>
      <c r="L133" s="97"/>
      <c r="M133" s="98" t="str">
        <f>'[1]VERİ GİRİŞİ'!F152</f>
        <v>TSE 1.Kalite</v>
      </c>
      <c r="N133" s="99"/>
      <c r="O133" s="99"/>
      <c r="P133" s="99"/>
      <c r="Q133" s="99"/>
      <c r="R133" s="100"/>
      <c r="S133" s="25"/>
    </row>
    <row r="134" spans="1:21" ht="14.25" customHeight="1" x14ac:dyDescent="0.25">
      <c r="B134" s="95" t="s">
        <v>23</v>
      </c>
      <c r="C134" s="96"/>
      <c r="D134" s="96"/>
      <c r="E134" s="96"/>
      <c r="F134" s="96"/>
      <c r="G134" s="96"/>
      <c r="H134" s="96"/>
      <c r="I134" s="96"/>
      <c r="J134" s="96"/>
      <c r="K134" s="96"/>
      <c r="L134" s="97"/>
      <c r="M134" s="98">
        <f>'[1]VERİ GİRİŞİ'!F153</f>
        <v>0</v>
      </c>
      <c r="N134" s="99"/>
      <c r="O134" s="99"/>
      <c r="P134" s="99"/>
      <c r="Q134" s="99"/>
      <c r="R134" s="100"/>
      <c r="S134" s="25"/>
    </row>
    <row r="135" spans="1:21" ht="14.25" customHeight="1" x14ac:dyDescent="0.25">
      <c r="B135" s="101" t="s">
        <v>24</v>
      </c>
      <c r="C135" s="102"/>
      <c r="D135" s="102"/>
      <c r="E135" s="102"/>
      <c r="F135" s="102"/>
      <c r="G135" s="102"/>
      <c r="H135" s="102"/>
      <c r="I135" s="102"/>
      <c r="J135" s="102"/>
      <c r="K135" s="102"/>
      <c r="L135" s="103"/>
      <c r="M135" s="104">
        <f>'[1]VERİ GİRİŞİ'!F154</f>
        <v>0</v>
      </c>
      <c r="N135" s="105"/>
      <c r="O135" s="105"/>
      <c r="P135" s="105"/>
      <c r="Q135" s="105"/>
      <c r="R135" s="106"/>
      <c r="S135" s="25"/>
    </row>
    <row r="136" spans="1:21" ht="6" customHeight="1" x14ac:dyDescent="0.25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</row>
    <row r="137" spans="1:21" ht="45" customHeight="1" x14ac:dyDescent="0.25">
      <c r="B137" s="107" t="str">
        <f>CONCATENATE("         Yukarıda belirtilen ve  İdarenizce satın alınacak  olan malların / hizmetlerin  cinsi, özellikleri, miktarı ve diğer şartlarını    okudum. K D V  hariç  toplam ","............................",'[1]ÖDEME EMRİ'!BT4," ","bedelle vermeyi kabul ve taahhüt ediyorum / ediyoruz.")</f>
        <v xml:space="preserve">         Yukarıda belirtilen ve  İdarenizce satın alınacak  olan malların / hizmetlerin  cinsi, özellikleri, miktarı ve diğer şartlarını    okudum. K D V  hariç  toplam ............................TL, bedelle vermeyi kabul ve taahhüt ediyorum / ediyoruz.</v>
      </c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25"/>
    </row>
    <row r="138" spans="1:21" ht="1.5" customHeight="1" x14ac:dyDescent="0.25"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52"/>
      <c r="Q138" s="109"/>
      <c r="R138" s="109"/>
      <c r="S138" s="25"/>
    </row>
    <row r="139" spans="1:21" ht="1.5" customHeight="1" x14ac:dyDescent="0.25">
      <c r="A139" s="53"/>
      <c r="B139" s="89"/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90"/>
      <c r="P139" s="91"/>
      <c r="Q139" s="91"/>
      <c r="R139" s="91"/>
      <c r="S139" s="25"/>
    </row>
    <row r="140" spans="1:21" ht="3.75" customHeight="1" x14ac:dyDescent="0.25">
      <c r="B140" s="92"/>
      <c r="C140" s="92"/>
      <c r="D140" s="92"/>
      <c r="E140" s="92"/>
      <c r="F140" s="54"/>
      <c r="G140" s="54"/>
      <c r="H140" s="54"/>
      <c r="I140" s="54"/>
      <c r="J140" s="54"/>
      <c r="K140" s="54"/>
      <c r="L140" s="54"/>
      <c r="M140" s="25"/>
      <c r="N140" s="25"/>
      <c r="O140" s="25"/>
      <c r="P140" s="24"/>
      <c r="Q140" s="24"/>
      <c r="R140" s="24"/>
      <c r="S140" s="24"/>
      <c r="T140" s="55"/>
      <c r="U140" s="55"/>
    </row>
    <row r="141" spans="1:21" x14ac:dyDescent="0.25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93" t="s">
        <v>25</v>
      </c>
      <c r="P141" s="93"/>
      <c r="Q141" s="93"/>
      <c r="R141" s="93"/>
      <c r="S141" s="56"/>
      <c r="T141" s="57"/>
      <c r="U141" s="57"/>
    </row>
    <row r="142" spans="1:21" x14ac:dyDescent="0.25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94" t="s">
        <v>30</v>
      </c>
      <c r="P142" s="94"/>
      <c r="Q142" s="94"/>
      <c r="R142" s="94"/>
      <c r="S142" s="56"/>
      <c r="T142" s="57"/>
      <c r="U142" s="57"/>
    </row>
    <row r="143" spans="1:21" x14ac:dyDescent="0.25"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93" t="s">
        <v>26</v>
      </c>
      <c r="P143" s="93"/>
      <c r="Q143" s="93"/>
      <c r="R143" s="93"/>
      <c r="S143" s="56"/>
      <c r="T143" s="57"/>
      <c r="U143" s="57"/>
    </row>
    <row r="144" spans="1:21" x14ac:dyDescent="0.25">
      <c r="B144" s="84" t="s">
        <v>27</v>
      </c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33"/>
      <c r="Q144" s="33"/>
      <c r="R144" s="33"/>
      <c r="S144" s="33"/>
      <c r="T144" s="57"/>
      <c r="U144" s="57"/>
    </row>
    <row r="145" spans="1:21" x14ac:dyDescent="0.25"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25"/>
      <c r="T145" s="57"/>
      <c r="U145" s="57"/>
    </row>
    <row r="146" spans="1:21" ht="12.75" customHeight="1" x14ac:dyDescent="0.25">
      <c r="B146" s="86"/>
      <c r="C146" s="86"/>
      <c r="D146" s="86"/>
      <c r="E146" s="86"/>
      <c r="F146" s="86"/>
      <c r="G146" s="86"/>
      <c r="H146" s="86"/>
      <c r="I146" s="86"/>
      <c r="J146" s="60"/>
      <c r="K146" s="60"/>
      <c r="L146" s="60"/>
      <c r="M146" s="61"/>
      <c r="N146" s="61"/>
      <c r="O146" s="61"/>
      <c r="P146" s="61"/>
      <c r="Q146" s="61"/>
      <c r="R146" s="61"/>
      <c r="S146" s="26"/>
      <c r="T146" s="57"/>
      <c r="U146" s="57"/>
    </row>
    <row r="147" spans="1:21" x14ac:dyDescent="0.25"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61"/>
      <c r="Q147" s="61"/>
      <c r="R147" s="61"/>
      <c r="S147" s="26"/>
      <c r="T147" s="57"/>
      <c r="U147" s="57"/>
    </row>
    <row r="148" spans="1:21" x14ac:dyDescent="0.25"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25"/>
      <c r="P148" s="25"/>
      <c r="Q148" s="25"/>
      <c r="R148" s="25"/>
      <c r="S148" s="25"/>
      <c r="T148" s="57"/>
      <c r="U148" s="57"/>
    </row>
    <row r="149" spans="1:21" x14ac:dyDescent="0.25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57"/>
      <c r="U149" s="57"/>
    </row>
    <row r="150" spans="1:21" x14ac:dyDescent="0.25">
      <c r="B150" s="62"/>
      <c r="C150" s="62"/>
      <c r="D150" s="62"/>
      <c r="E150" s="63"/>
      <c r="F150" s="63"/>
      <c r="G150" s="63"/>
      <c r="H150" s="63"/>
      <c r="I150" s="87"/>
      <c r="J150" s="87"/>
      <c r="K150" s="87"/>
      <c r="L150" s="87"/>
      <c r="M150" s="87"/>
      <c r="N150" s="64"/>
      <c r="O150" s="65"/>
      <c r="P150" s="64"/>
      <c r="Q150" s="64"/>
      <c r="R150" s="64"/>
      <c r="S150" s="64"/>
      <c r="T150" s="57"/>
      <c r="U150" s="57"/>
    </row>
    <row r="151" spans="1:21" x14ac:dyDescent="0.25"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88"/>
      <c r="P151" s="88"/>
      <c r="Q151" s="88"/>
      <c r="R151" s="88"/>
      <c r="S151" s="63"/>
      <c r="T151" s="57"/>
      <c r="U151" s="57"/>
    </row>
    <row r="152" spans="1:21" x14ac:dyDescent="0.25"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57"/>
      <c r="U152" s="57"/>
    </row>
    <row r="153" spans="1:21" x14ac:dyDescent="0.2"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7"/>
      <c r="Q153" s="67"/>
      <c r="R153" s="67"/>
      <c r="S153" s="67"/>
      <c r="T153" s="57"/>
      <c r="U153" s="57"/>
    </row>
    <row r="154" spans="1:21" x14ac:dyDescent="0.25"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57"/>
      <c r="U154" s="57"/>
    </row>
    <row r="155" spans="1:21" x14ac:dyDescent="0.25"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57"/>
      <c r="U155" s="57"/>
    </row>
    <row r="156" spans="1:21" x14ac:dyDescent="0.25">
      <c r="A156" s="68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57"/>
      <c r="U156" s="57"/>
    </row>
    <row r="157" spans="1:21" x14ac:dyDescent="0.25">
      <c r="A157" s="68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8"/>
      <c r="U157" s="8"/>
    </row>
    <row r="158" spans="1:21" x14ac:dyDescent="0.25">
      <c r="A158" s="68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8"/>
      <c r="U158" s="8"/>
    </row>
    <row r="159" spans="1:21" x14ac:dyDescent="0.25">
      <c r="A159" s="68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8"/>
      <c r="U159" s="8"/>
    </row>
    <row r="160" spans="1:21" x14ac:dyDescent="0.25">
      <c r="A160" s="68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8"/>
      <c r="U160" s="8"/>
    </row>
    <row r="161" spans="1:21" x14ac:dyDescent="0.25">
      <c r="A161" s="68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8"/>
      <c r="U161" s="8"/>
    </row>
    <row r="162" spans="1:21" x14ac:dyDescent="0.25">
      <c r="A162" s="68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8"/>
      <c r="U162" s="8"/>
    </row>
    <row r="163" spans="1:21" x14ac:dyDescent="0.25">
      <c r="A163" s="68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8"/>
      <c r="U163" s="8"/>
    </row>
    <row r="164" spans="1:21" x14ac:dyDescent="0.25">
      <c r="A164" s="68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8"/>
      <c r="U164" s="8"/>
    </row>
    <row r="165" spans="1:21" x14ac:dyDescent="0.25">
      <c r="A165" s="68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8"/>
      <c r="U165" s="8"/>
    </row>
    <row r="166" spans="1:21" x14ac:dyDescent="0.25">
      <c r="A166" s="68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8"/>
      <c r="U166" s="8"/>
    </row>
    <row r="167" spans="1:21" x14ac:dyDescent="0.25">
      <c r="A167" s="68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8"/>
      <c r="U167" s="8"/>
    </row>
    <row r="168" spans="1:21" x14ac:dyDescent="0.25">
      <c r="A168" s="68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8"/>
      <c r="U168" s="8"/>
    </row>
    <row r="169" spans="1:21" x14ac:dyDescent="0.25">
      <c r="A169" s="68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8"/>
      <c r="U169" s="8"/>
    </row>
    <row r="170" spans="1:21" x14ac:dyDescent="0.25">
      <c r="A170" s="68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8"/>
      <c r="U170" s="8"/>
    </row>
    <row r="171" spans="1:21" x14ac:dyDescent="0.25">
      <c r="A171" s="68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8"/>
      <c r="U171" s="8"/>
    </row>
    <row r="172" spans="1:21" x14ac:dyDescent="0.25">
      <c r="A172" s="68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8"/>
      <c r="U172" s="8"/>
    </row>
    <row r="173" spans="1:21" x14ac:dyDescent="0.25">
      <c r="A173" s="68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8"/>
      <c r="U173" s="8"/>
    </row>
    <row r="174" spans="1:21" x14ac:dyDescent="0.25">
      <c r="A174" s="68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8"/>
      <c r="U174" s="8"/>
    </row>
    <row r="175" spans="1:21" x14ac:dyDescent="0.25">
      <c r="A175" s="68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8"/>
      <c r="U175" s="8"/>
    </row>
    <row r="176" spans="1:21" x14ac:dyDescent="0.25">
      <c r="A176" s="68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8"/>
      <c r="U176" s="8"/>
    </row>
    <row r="177" spans="1:21" x14ac:dyDescent="0.25">
      <c r="A177" s="68"/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8"/>
      <c r="U177" s="8"/>
    </row>
    <row r="178" spans="1:21" x14ac:dyDescent="0.25">
      <c r="A178" s="68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8"/>
      <c r="U178" s="8"/>
    </row>
    <row r="179" spans="1:21" x14ac:dyDescent="0.25">
      <c r="A179" s="68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8"/>
      <c r="U179" s="8"/>
    </row>
    <row r="180" spans="1:21" x14ac:dyDescent="0.25">
      <c r="A180" s="68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8"/>
      <c r="U180" s="8"/>
    </row>
    <row r="181" spans="1:21" x14ac:dyDescent="0.25">
      <c r="A181" s="68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8"/>
      <c r="U181" s="8"/>
    </row>
    <row r="182" spans="1:21" x14ac:dyDescent="0.25">
      <c r="A182" s="68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8"/>
      <c r="U182" s="8"/>
    </row>
    <row r="183" spans="1:21" x14ac:dyDescent="0.25">
      <c r="A183" s="68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8"/>
      <c r="U183" s="8"/>
    </row>
    <row r="184" spans="1:21" x14ac:dyDescent="0.25">
      <c r="A184" s="68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8"/>
      <c r="U184" s="8"/>
    </row>
    <row r="185" spans="1:21" x14ac:dyDescent="0.25">
      <c r="A185" s="68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8"/>
      <c r="U185" s="8"/>
    </row>
    <row r="186" spans="1:21" x14ac:dyDescent="0.25">
      <c r="A186" s="68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8"/>
      <c r="U186" s="8"/>
    </row>
    <row r="187" spans="1:21" x14ac:dyDescent="0.25">
      <c r="A187" s="68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8"/>
      <c r="U187" s="8"/>
    </row>
    <row r="188" spans="1:21" x14ac:dyDescent="0.25">
      <c r="A188" s="68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8"/>
      <c r="U188" s="8"/>
    </row>
    <row r="189" spans="1:21" x14ac:dyDescent="0.25">
      <c r="A189" s="68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8"/>
      <c r="U189" s="8"/>
    </row>
    <row r="190" spans="1:21" x14ac:dyDescent="0.25">
      <c r="A190" s="68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8"/>
      <c r="U190" s="8"/>
    </row>
    <row r="191" spans="1:21" x14ac:dyDescent="0.25">
      <c r="A191" s="68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8"/>
      <c r="U191" s="8"/>
    </row>
    <row r="192" spans="1:21" x14ac:dyDescent="0.25">
      <c r="A192" s="68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8"/>
      <c r="U192" s="8"/>
    </row>
    <row r="193" spans="1:21" x14ac:dyDescent="0.25">
      <c r="A193" s="68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8"/>
      <c r="U193" s="8"/>
    </row>
    <row r="194" spans="1:21" x14ac:dyDescent="0.25">
      <c r="A194" s="68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8"/>
      <c r="U194" s="8"/>
    </row>
    <row r="195" spans="1:21" x14ac:dyDescent="0.25">
      <c r="A195" s="68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8"/>
      <c r="U195" s="8"/>
    </row>
    <row r="196" spans="1:21" x14ac:dyDescent="0.25">
      <c r="A196" s="68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8"/>
      <c r="U196" s="8"/>
    </row>
    <row r="197" spans="1:21" x14ac:dyDescent="0.25">
      <c r="A197" s="68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8"/>
      <c r="U197" s="8"/>
    </row>
    <row r="198" spans="1:21" x14ac:dyDescent="0.25">
      <c r="A198" s="68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8"/>
      <c r="U198" s="8"/>
    </row>
    <row r="199" spans="1:21" x14ac:dyDescent="0.25">
      <c r="A199" s="68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8"/>
      <c r="U199" s="8"/>
    </row>
    <row r="200" spans="1:21" x14ac:dyDescent="0.25">
      <c r="A200" s="68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8"/>
      <c r="U200" s="8"/>
    </row>
    <row r="201" spans="1:21" x14ac:dyDescent="0.25">
      <c r="A201" s="68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8"/>
      <c r="U201" s="8"/>
    </row>
    <row r="202" spans="1:21" x14ac:dyDescent="0.25">
      <c r="A202" s="68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8"/>
      <c r="U202" s="8"/>
    </row>
    <row r="203" spans="1:21" x14ac:dyDescent="0.25">
      <c r="A203" s="68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8"/>
      <c r="U203" s="8"/>
    </row>
    <row r="204" spans="1:21" x14ac:dyDescent="0.25">
      <c r="A204" s="68"/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8"/>
      <c r="U204" s="8"/>
    </row>
    <row r="205" spans="1:21" x14ac:dyDescent="0.25">
      <c r="A205" s="68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8"/>
      <c r="U205" s="8"/>
    </row>
    <row r="206" spans="1:21" x14ac:dyDescent="0.25">
      <c r="A206" s="68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8"/>
      <c r="U206" s="8"/>
    </row>
    <row r="207" spans="1:21" x14ac:dyDescent="0.25">
      <c r="A207" s="68"/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8"/>
      <c r="U207" s="8"/>
    </row>
    <row r="208" spans="1:21" x14ac:dyDescent="0.25">
      <c r="A208" s="68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8"/>
      <c r="U208" s="8"/>
    </row>
    <row r="209" spans="1:21" x14ac:dyDescent="0.25">
      <c r="A209" s="68"/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8"/>
      <c r="U209" s="8"/>
    </row>
    <row r="210" spans="1:21" x14ac:dyDescent="0.25">
      <c r="A210" s="68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8"/>
      <c r="U210" s="8"/>
    </row>
    <row r="211" spans="1:21" x14ac:dyDescent="0.25">
      <c r="A211" s="68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8"/>
      <c r="U211" s="8"/>
    </row>
    <row r="212" spans="1:21" x14ac:dyDescent="0.25">
      <c r="A212" s="68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8"/>
      <c r="U212" s="8"/>
    </row>
    <row r="213" spans="1:21" x14ac:dyDescent="0.25">
      <c r="A213" s="68"/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8"/>
      <c r="U213" s="8"/>
    </row>
    <row r="214" spans="1:21" x14ac:dyDescent="0.25">
      <c r="A214" s="68"/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8"/>
      <c r="U214" s="8"/>
    </row>
    <row r="215" spans="1:21" x14ac:dyDescent="0.25">
      <c r="A215" s="68"/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8"/>
      <c r="U215" s="8"/>
    </row>
    <row r="216" spans="1:21" hidden="1" x14ac:dyDescent="0.25">
      <c r="A216" s="68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8"/>
      <c r="U216" s="8"/>
    </row>
    <row r="217" spans="1:21" hidden="1" x14ac:dyDescent="0.25">
      <c r="A217" s="68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8"/>
      <c r="U217" s="8"/>
    </row>
    <row r="218" spans="1:21" hidden="1" x14ac:dyDescent="0.25">
      <c r="A218" s="68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8"/>
      <c r="U218" s="8"/>
    </row>
    <row r="219" spans="1:21" hidden="1" x14ac:dyDescent="0.25">
      <c r="A219" s="68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8"/>
      <c r="U219" s="8"/>
    </row>
    <row r="220" spans="1:21" hidden="1" x14ac:dyDescent="0.25">
      <c r="A220" s="68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8"/>
      <c r="U220" s="8"/>
    </row>
    <row r="221" spans="1:21" hidden="1" x14ac:dyDescent="0.25">
      <c r="A221" s="68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8"/>
      <c r="U221" s="8"/>
    </row>
    <row r="222" spans="1:21" hidden="1" x14ac:dyDescent="0.25">
      <c r="A222" s="68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8"/>
      <c r="U222" s="8"/>
    </row>
    <row r="223" spans="1:21" hidden="1" x14ac:dyDescent="0.25">
      <c r="A223" s="68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8"/>
      <c r="U223" s="8"/>
    </row>
    <row r="224" spans="1:21" hidden="1" x14ac:dyDescent="0.25">
      <c r="A224" s="68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8"/>
      <c r="U224" s="8"/>
    </row>
    <row r="225" spans="1:50" hidden="1" x14ac:dyDescent="0.25">
      <c r="A225" s="68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8"/>
      <c r="U225" s="8"/>
    </row>
    <row r="226" spans="1:50" hidden="1" x14ac:dyDescent="0.25">
      <c r="A226" s="68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8"/>
      <c r="U226" s="8"/>
    </row>
    <row r="227" spans="1:50" hidden="1" x14ac:dyDescent="0.25">
      <c r="A227" s="68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8"/>
      <c r="U227" s="8"/>
    </row>
    <row r="228" spans="1:50" hidden="1" x14ac:dyDescent="0.25">
      <c r="A228" s="68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8"/>
      <c r="U228" s="8"/>
    </row>
    <row r="229" spans="1:50" hidden="1" x14ac:dyDescent="0.25">
      <c r="A229" s="68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8"/>
      <c r="U229" s="8"/>
    </row>
    <row r="230" spans="1:50" hidden="1" x14ac:dyDescent="0.25">
      <c r="A230" s="68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8"/>
      <c r="U230" s="8"/>
    </row>
    <row r="231" spans="1:50" hidden="1" x14ac:dyDescent="0.25">
      <c r="A231" s="68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8"/>
      <c r="U231" s="8"/>
    </row>
    <row r="235" spans="1:50" hidden="1" x14ac:dyDescent="0.15">
      <c r="AO235" s="83"/>
      <c r="AP235" s="83"/>
      <c r="AQ235" s="81">
        <f>P138</f>
        <v>0</v>
      </c>
      <c r="AR235" s="81"/>
      <c r="AS235" s="72"/>
      <c r="AT235" s="72"/>
      <c r="AU235" s="72"/>
      <c r="AV235" s="72"/>
      <c r="AW235" s="72"/>
      <c r="AX235" s="72"/>
    </row>
    <row r="236" spans="1:50" hidden="1" x14ac:dyDescent="0.15">
      <c r="AO236" s="72"/>
      <c r="AP236" s="72"/>
      <c r="AQ236" s="72"/>
      <c r="AR236" s="72"/>
      <c r="AS236" s="72"/>
      <c r="AT236" s="72"/>
      <c r="AU236" s="72"/>
      <c r="AV236" s="72"/>
      <c r="AW236" s="72"/>
      <c r="AX236" s="72"/>
    </row>
    <row r="237" spans="1:50" hidden="1" x14ac:dyDescent="0.15">
      <c r="AO237" s="72"/>
      <c r="AP237" s="72"/>
      <c r="AQ237" s="72"/>
      <c r="AR237" s="72"/>
      <c r="AS237" s="72"/>
      <c r="AT237" s="72"/>
      <c r="AU237" s="72"/>
      <c r="AV237" s="72"/>
      <c r="AW237" s="72"/>
      <c r="AX237" s="72"/>
    </row>
    <row r="238" spans="1:50" hidden="1" x14ac:dyDescent="0.15">
      <c r="AO238" s="72"/>
      <c r="AP238" s="72"/>
      <c r="AQ238" s="72"/>
      <c r="AR238" s="72"/>
      <c r="AS238" s="72"/>
      <c r="AT238" s="72"/>
      <c r="AU238" s="72"/>
      <c r="AV238" s="72"/>
      <c r="AW238" s="72"/>
      <c r="AX238" s="72"/>
    </row>
    <row r="239" spans="1:50" hidden="1" x14ac:dyDescent="0.15">
      <c r="AO239" s="72"/>
      <c r="AP239" s="72"/>
      <c r="AQ239" s="72"/>
      <c r="AR239" s="72"/>
      <c r="AS239" s="72"/>
      <c r="AT239" s="72"/>
      <c r="AU239" s="72"/>
      <c r="AV239" s="72"/>
      <c r="AW239" s="72"/>
      <c r="AX239" s="72"/>
    </row>
    <row r="240" spans="1:50" hidden="1" x14ac:dyDescent="0.15">
      <c r="AO240" s="72"/>
      <c r="AP240" s="72"/>
      <c r="AQ240" s="72"/>
      <c r="AR240" s="72"/>
      <c r="AS240" s="72"/>
      <c r="AT240" s="72"/>
      <c r="AU240" s="72"/>
      <c r="AV240" s="72"/>
      <c r="AW240" s="72"/>
      <c r="AX240" s="72"/>
    </row>
    <row r="241" spans="41:50" hidden="1" x14ac:dyDescent="0.15">
      <c r="AO241" s="72"/>
      <c r="AP241" s="72"/>
      <c r="AQ241" s="72"/>
      <c r="AR241" s="72"/>
      <c r="AS241" s="72"/>
      <c r="AT241" s="72"/>
      <c r="AU241" s="72"/>
      <c r="AV241" s="73"/>
      <c r="AW241" s="73"/>
      <c r="AX241" s="73"/>
    </row>
    <row r="242" spans="41:50" hidden="1" x14ac:dyDescent="0.15">
      <c r="AO242" s="74">
        <f>AQ235</f>
        <v>0</v>
      </c>
      <c r="AP242" s="75"/>
      <c r="AQ242" s="76"/>
      <c r="AR242" s="76"/>
      <c r="AS242" s="76"/>
      <c r="AT242" s="76"/>
      <c r="AU242" s="72"/>
      <c r="AV242" s="73"/>
      <c r="AW242" s="73"/>
      <c r="AX242" s="73"/>
    </row>
    <row r="243" spans="41:50" hidden="1" x14ac:dyDescent="0.15">
      <c r="AO243" s="74">
        <f>MOD(AO242,100000000)</f>
        <v>0</v>
      </c>
      <c r="AP243" s="77"/>
      <c r="AQ243" s="77" t="str">
        <f>IF(AO243&lt;10000000,"",IF(AO243&lt;20000000,"on",IF(AO243&lt;30000000," yirmi",IF(AO243&lt;40000000,"otuz",IF(AO243&lt;50000000,"kırk",IF(AO243&lt;60000000,"elli",""))))))</f>
        <v/>
      </c>
      <c r="AR243" s="77" t="str">
        <f>IF(AO243&gt;=100000000,"",IF(AO243&gt;=90000000,"doksan",IF(AO243&gt;=80000000,"seksen",IF(AO243&gt;=70000000,"yetmiş",IF(AO243&gt;=60000000,"altmış","")))))</f>
        <v/>
      </c>
      <c r="AS243" s="77" t="str">
        <f>IF(AO243&lt;10000000,"",AQ243&amp;AR243)</f>
        <v/>
      </c>
      <c r="AT243" s="78"/>
      <c r="AU243" s="72"/>
      <c r="AV243" s="73"/>
      <c r="AW243" s="73"/>
      <c r="AX243" s="73"/>
    </row>
    <row r="244" spans="41:50" hidden="1" x14ac:dyDescent="0.15">
      <c r="AO244" s="74">
        <f>MOD(AO242,10000000)</f>
        <v>0</v>
      </c>
      <c r="AP244" s="77"/>
      <c r="AQ244" s="77" t="str">
        <f>IF(AO244&lt;1000000,"milyon",IF(AO244&lt;2000000,"birmilyon",IF(AO244&lt;3000000,"ikimilyon",IF(AO244&lt;4000000,"üçmilyon",IF(AO244&lt;5000000,"dörtmilyon",IF(AO244&lt;6000000,"beşmilyon",""))))))</f>
        <v>milyon</v>
      </c>
      <c r="AR244" s="77" t="str">
        <f>IF(AO244&gt;=10000000,"",IF(AO244&gt;=9000000,"dokuzmilyon",IF(AO244&gt;=8000000,"sekizmilyon",IF(AO244&gt;=7000000,"yedimilyon",IF(AO244&gt;=6000000,"altımilyon","")))))</f>
        <v/>
      </c>
      <c r="AS244" s="77" t="str">
        <f>IF(AO242&lt;1000000,"",AQ244&amp;AR244)</f>
        <v/>
      </c>
      <c r="AT244" s="78"/>
      <c r="AU244" s="72"/>
      <c r="AV244" s="73"/>
      <c r="AW244" s="73"/>
      <c r="AX244" s="73"/>
    </row>
    <row r="245" spans="41:50" hidden="1" x14ac:dyDescent="0.15">
      <c r="AO245" s="74">
        <f>MOD(AO244,1000000)</f>
        <v>0</v>
      </c>
      <c r="AP245" s="77"/>
      <c r="AQ245" s="77" t="str">
        <f>IF(AO245&lt;100000,"",IF(AO245&lt;200000,"yüz",IF(AO245&lt;300000,"ikiyüz",IF(AO245&lt;400000,"üçyüz",IF(AO245&lt;500000,"dörtyüz",IF(AO245&lt;600000,"beşyüz",""))))))</f>
        <v/>
      </c>
      <c r="AR245" s="77" t="str">
        <f>IF(AO245&gt;=1000000,"",IF(AO245&gt;=900000,"dokuzyüz",IF(AO245&gt;=800000,"sekizyüz",IF(AO245&gt;=700000,"yediyüz",IF(AO245&gt;=600000,"altıyüz","")))))</f>
        <v/>
      </c>
      <c r="AS245" s="77" t="str">
        <f>AQ245&amp;AR245</f>
        <v/>
      </c>
      <c r="AT245" s="77"/>
      <c r="AU245" s="72"/>
      <c r="AV245" s="73"/>
      <c r="AW245" s="73"/>
      <c r="AX245" s="73"/>
    </row>
    <row r="246" spans="41:50" hidden="1" x14ac:dyDescent="0.15">
      <c r="AO246" s="74">
        <f>MOD(AO245,100000)</f>
        <v>0</v>
      </c>
      <c r="AP246" s="77"/>
      <c r="AQ246" s="77" t="str">
        <f>IF(AO246&lt;10000,"",IF(AO246&lt;20000,"on",IF(AO246&lt;30000,"yirmi",IF(AO246&lt;40000,"otuz",IF(AO246&lt;50000,"kırk",IF(AO246&lt;60000,"elli",""))))))</f>
        <v/>
      </c>
      <c r="AR246" s="77" t="str">
        <f>IF(AO246&gt;=100000,"",IF(AO246&gt;=90000,"doksan",IF(AO246&gt;=80000,"seksen",IF(AO246&gt;=70000,"yetmiş",IF(AO246&gt;=60000,"altmış","")))))</f>
        <v/>
      </c>
      <c r="AS246" s="77" t="str">
        <f>AQ246&amp;AR246&amp;IF(AS247="",AT246,"")</f>
        <v/>
      </c>
      <c r="AT246" s="77" t="str">
        <f>IF(AS245="","","bin")</f>
        <v/>
      </c>
      <c r="AU246" s="72"/>
      <c r="AV246" s="73"/>
      <c r="AW246" s="73"/>
      <c r="AX246" s="73"/>
    </row>
    <row r="247" spans="41:50" hidden="1" x14ac:dyDescent="0.15">
      <c r="AO247" s="74">
        <f>MOD(AO246,10000)</f>
        <v>0</v>
      </c>
      <c r="AP247" s="77"/>
      <c r="AQ247" s="77" t="str">
        <f>IF(AO247&lt;1000,"",IF(AO247&lt;2000,"bin",IF(AO247&lt;3000,"ikibin",IF(AO247&lt;4000,"üçbin",IF(AO247&lt;5000,"dörtbin",IF(AO247&lt;6000,"beşbin",""))))))</f>
        <v/>
      </c>
      <c r="AR247" s="77" t="str">
        <f>IF(AO247&gt;=10000,"",IF(AO247&gt;=9000,"dokuzbin",IF(AO247&gt;=8000,"sekizbin",IF(AO247&gt;=7000,"yedibin",IF(AO247&gt;=6000,"altıbin","")))))</f>
        <v/>
      </c>
      <c r="AS247" s="77" t="str">
        <f>IF(AO246&lt;1000,"",AQ247&amp;AR247)</f>
        <v/>
      </c>
      <c r="AT247" s="77"/>
      <c r="AU247" s="72"/>
      <c r="AV247" s="73"/>
      <c r="AW247" s="73"/>
      <c r="AX247" s="73"/>
    </row>
    <row r="248" spans="41:50" hidden="1" x14ac:dyDescent="0.15">
      <c r="AO248" s="74">
        <f>MOD(AO247,1000)</f>
        <v>0</v>
      </c>
      <c r="AP248" s="77"/>
      <c r="AQ248" s="77" t="str">
        <f>IF(AO248&lt;100,"",IF(AO248&lt;200,"yüz",IF(AO248&lt;300,"ikiyüz",IF(AO248&lt;400,"üçyüz",IF(AO248&lt;500,"dörtyüz",IF(AO248&lt;600,"beşyüz",""))))))</f>
        <v/>
      </c>
      <c r="AR248" s="77" t="str">
        <f>IF(AO248&gt;=1000,"",IF(AO248&gt;=900,"dokuzyüz",IF(AO248&gt;=800,"sekizyüz",IF(AO248&gt;=700,"yediyüz",IF(AO248&gt;=600,"altıyüz","")))))</f>
        <v/>
      </c>
      <c r="AS248" s="77" t="str">
        <f>AQ248&amp;AR248</f>
        <v/>
      </c>
      <c r="AT248" s="77"/>
      <c r="AU248" s="72"/>
      <c r="AV248" s="73"/>
      <c r="AW248" s="73"/>
      <c r="AX248" s="73"/>
    </row>
    <row r="249" spans="41:50" hidden="1" x14ac:dyDescent="0.15">
      <c r="AO249" s="74">
        <f>MOD(AO248,100)</f>
        <v>0</v>
      </c>
      <c r="AP249" s="77"/>
      <c r="AQ249" s="77" t="str">
        <f>IF(AO249&lt;10,"",IF(AO249&lt;20,"on",IF(AO249&lt;30,"yirmi",IF(AO249&lt;40,"otuz",IF(AO249&lt;50,"kırk",IF(AO249&lt;60,"elli",""))))))</f>
        <v/>
      </c>
      <c r="AR249" s="77" t="str">
        <f>IF(AO249&gt;=100,"",IF(AO249&gt;=90,"doksan",IF(AO249&gt;=80,"seksen",IF(AO249&gt;=70,"yetmiş",IF(AO249&gt;=60,"altmış","")))))</f>
        <v/>
      </c>
      <c r="AS249" s="77" t="str">
        <f>AQ249&amp;AR249</f>
        <v/>
      </c>
      <c r="AT249" s="77" t="str">
        <f>IF(AS248="","","")</f>
        <v/>
      </c>
      <c r="AU249" s="72"/>
      <c r="AV249" s="73"/>
      <c r="AW249" s="73"/>
      <c r="AX249" s="73"/>
    </row>
    <row r="250" spans="41:50" hidden="1" x14ac:dyDescent="0.15">
      <c r="AO250" s="74">
        <f>MOD(AO249,10)</f>
        <v>0</v>
      </c>
      <c r="AP250" s="77"/>
      <c r="AQ250" s="77" t="str">
        <f>IF(AO250&lt;1,"",IF(AO250&lt;2,"bir",IF(AO250&lt;3,"iki",IF(AO250&lt;4,"üç",IF(AO250&lt;5,"dört",IF(AO250&lt;6,"beş",""))))))</f>
        <v/>
      </c>
      <c r="AR250" s="77" t="str">
        <f>IF(AO250&gt;=10,"",IF(AO250&gt;=9,"dokuz",IF(AO250&gt;=8,"sekiz",IF(AO250&gt;=7,"yedi",IF(AO250&gt;=6,"altı","")))))</f>
        <v/>
      </c>
      <c r="AS250" s="77" t="str">
        <f>IF(AO249&lt;1,"",AQ250&amp;AR250)</f>
        <v/>
      </c>
      <c r="AT250" s="77"/>
      <c r="AU250" s="72"/>
      <c r="AV250" s="73"/>
      <c r="AW250" s="73"/>
      <c r="AX250" s="73"/>
    </row>
    <row r="251" spans="41:50" hidden="1" x14ac:dyDescent="0.15">
      <c r="AO251" s="74">
        <f>ROUND(MOD(AO250,1),2)</f>
        <v>0</v>
      </c>
      <c r="AP251" s="77"/>
      <c r="AQ251" s="77" t="str">
        <f>IF(AO251&lt;0.1,"",IF(AO251&lt;0.2,"on",IF(AO251&lt;0.3,"yirmi",IF(AO251&lt;0.4,"otuz",IF(AO251&lt;0.5,"kırk",IF(AO251&lt;0.6,"elli",""))))))</f>
        <v/>
      </c>
      <c r="AR251" s="77" t="str">
        <f>IF(AO251&gt;=1,"",IF(AO251&gt;=0.9,"doksan",IF(AO251&gt;=0.8,"seksen",IF(AO251&gt;=0.7,"yetmiş",IF(AO251&gt;=0.6,"altmış","")))))</f>
        <v/>
      </c>
      <c r="AS251" s="77" t="str">
        <f>AQ251&amp;AR251</f>
        <v/>
      </c>
      <c r="AT251" s="77" t="str">
        <f>'[1]ÖDEME EMRİ'!BT4</f>
        <v>TL,</v>
      </c>
      <c r="AU251" s="72"/>
      <c r="AV251" s="73"/>
      <c r="AW251" s="73"/>
      <c r="AX251" s="73"/>
    </row>
    <row r="252" spans="41:50" hidden="1" x14ac:dyDescent="0.15">
      <c r="AO252" s="74">
        <f>ROUND(MOD(AO251,0.1),2)</f>
        <v>0</v>
      </c>
      <c r="AP252" s="77"/>
      <c r="AQ252" s="77" t="str">
        <f>IF(AO252&lt;0.01,"",IF(AO252&lt;0.02,"bir",IF(AO252&lt;0.03,"iki",IF(AO252&lt;0.04,"üç",IF(AO252&lt;0.05,"dört",IF(AO252&lt;0.06,"beş",""))))))</f>
        <v/>
      </c>
      <c r="AR252" s="77" t="str">
        <f>IF(AO252&gt;=0.1,"",IF(AO252&gt;=0.09,"dokuz",IF(AO252&gt;=0.08,"sekiz",IF(AO252&gt;=0.07,"yedi",IF(AO252&gt;=0.06,"altı","")))))</f>
        <v/>
      </c>
      <c r="AS252" s="77" t="str">
        <f>AQ252&amp;AR252</f>
        <v/>
      </c>
      <c r="AT252" s="77" t="str">
        <f>'[1]ÖDEME EMRİ'!BT5</f>
        <v>Kr</v>
      </c>
      <c r="AU252" s="72"/>
      <c r="AV252" s="73"/>
      <c r="AW252" s="73"/>
      <c r="AX252" s="73"/>
    </row>
    <row r="253" spans="41:50" hidden="1" x14ac:dyDescent="0.15">
      <c r="AO253" s="74">
        <f>MOD(AO252,0.01)</f>
        <v>0</v>
      </c>
      <c r="AP253" s="77"/>
      <c r="AQ253" s="77"/>
      <c r="AR253" s="77"/>
      <c r="AS253" s="77"/>
      <c r="AT253" s="77"/>
      <c r="AU253" s="72"/>
      <c r="AV253" s="73"/>
      <c r="AW253" s="73"/>
      <c r="AX253" s="73"/>
    </row>
    <row r="254" spans="41:50" hidden="1" x14ac:dyDescent="0.15">
      <c r="AO254" s="74"/>
      <c r="AP254" s="77"/>
      <c r="AQ254" s="77"/>
      <c r="AR254" s="77"/>
      <c r="AS254" s="77"/>
      <c r="AT254" s="77"/>
      <c r="AU254" s="72"/>
      <c r="AV254" s="73"/>
      <c r="AW254" s="73"/>
      <c r="AX254" s="73"/>
    </row>
    <row r="255" spans="41:50" hidden="1" x14ac:dyDescent="0.15">
      <c r="AO255" s="74"/>
      <c r="AP255" s="77"/>
      <c r="AQ255" s="77"/>
      <c r="AR255" s="77"/>
      <c r="AS255" s="77"/>
      <c r="AT255" s="77"/>
      <c r="AU255" s="72"/>
      <c r="AV255" s="73"/>
      <c r="AW255" s="73"/>
      <c r="AX255" s="73"/>
    </row>
    <row r="256" spans="41:50" hidden="1" x14ac:dyDescent="0.15">
      <c r="AO256" s="75"/>
      <c r="AP256" s="77"/>
      <c r="AQ256" s="77" t="str">
        <f>IF(AO256&lt;0.001,"",IF(AO256&lt;0.002,"bir",IF(AO256&lt;0.003,"iki",IF(AO256&lt;0.004,"üç",IF(AO256&lt;0.005,"dört",IF(AO256&lt;0.006,"beş",""))))))</f>
        <v/>
      </c>
      <c r="AR256" s="77" t="str">
        <f>IF(AO256&gt;=0.01,"",IF(AO256&gt;=0.009,"dokuz",IF(AO256&gt;=0.008,"sekiz",IF(AO256&gt;=0.007,"yedi",IF(AO256&gt;=0.006,"altı","")))))</f>
        <v/>
      </c>
      <c r="AS256" s="77" t="str">
        <f>AQ256&amp;AR256</f>
        <v/>
      </c>
      <c r="AT256" s="77"/>
      <c r="AU256" s="72"/>
      <c r="AV256" s="73"/>
      <c r="AW256" s="73"/>
      <c r="AX256" s="73"/>
    </row>
    <row r="257" spans="41:50" hidden="1" x14ac:dyDescent="0.15">
      <c r="AO257" s="77"/>
      <c r="AP257" s="77"/>
      <c r="AQ257" s="77"/>
      <c r="AR257" s="77"/>
      <c r="AS257" s="77"/>
      <c r="AT257" s="77"/>
      <c r="AU257" s="72"/>
      <c r="AV257" s="73"/>
      <c r="AW257" s="73"/>
      <c r="AX257" s="73"/>
    </row>
    <row r="258" spans="41:50" hidden="1" x14ac:dyDescent="0.15">
      <c r="AO258" s="77" t="str">
        <f>CONCATENATE(AS243,AS244,AS245,AS246,AS247,AS248,AS249,AS250)</f>
        <v/>
      </c>
      <c r="AP258" s="77" t="str">
        <f>CONCATENATE(AS251,AS252)</f>
        <v/>
      </c>
      <c r="AQ258" s="77" t="str">
        <f>IF(AO258="","sıfır",AO258)</f>
        <v>sıfır</v>
      </c>
      <c r="AR258" s="77" t="str">
        <f>IF(AP258="","sıfır",AP258)</f>
        <v>sıfır</v>
      </c>
      <c r="AS258" s="77"/>
      <c r="AT258" s="77"/>
      <c r="AU258" s="72"/>
      <c r="AV258" s="73"/>
      <c r="AW258" s="73"/>
      <c r="AX258" s="73"/>
    </row>
    <row r="259" spans="41:50" hidden="1" x14ac:dyDescent="0.15">
      <c r="AO259" s="82" t="str">
        <f>CONCATENATE("***",AQ258,AT251,AR258,AT252,"***")</f>
        <v>***sıfırTL,sıfırKr***</v>
      </c>
      <c r="AP259" s="82"/>
      <c r="AQ259" s="82"/>
      <c r="AR259" s="82"/>
      <c r="AS259" s="82"/>
      <c r="AT259" s="82"/>
      <c r="AU259" s="72"/>
      <c r="AV259" s="72"/>
      <c r="AW259" s="72"/>
      <c r="AX259" s="72"/>
    </row>
    <row r="260" spans="41:50" hidden="1" x14ac:dyDescent="0.15">
      <c r="AO260" s="72"/>
      <c r="AP260" s="72"/>
      <c r="AQ260" s="72"/>
      <c r="AR260" s="72"/>
      <c r="AS260" s="72"/>
      <c r="AT260" s="72"/>
      <c r="AU260" s="72"/>
      <c r="AV260" s="72"/>
      <c r="AW260" s="72"/>
      <c r="AX260" s="72"/>
    </row>
    <row r="261" spans="41:50" hidden="1" x14ac:dyDescent="0.15">
      <c r="AO261" s="72"/>
      <c r="AP261" s="72"/>
      <c r="AQ261" s="72"/>
      <c r="AR261" s="72"/>
      <c r="AS261" s="72"/>
      <c r="AT261" s="72"/>
      <c r="AU261" s="72"/>
      <c r="AV261" s="72"/>
      <c r="AW261" s="72"/>
      <c r="AX261" s="72"/>
    </row>
    <row r="262" spans="41:50" hidden="1" x14ac:dyDescent="0.15">
      <c r="AO262" s="72"/>
      <c r="AP262" s="72"/>
      <c r="AQ262" s="72"/>
      <c r="AR262" s="72"/>
      <c r="AS262" s="72"/>
      <c r="AT262" s="72"/>
      <c r="AU262" s="72"/>
      <c r="AV262" s="72"/>
      <c r="AW262" s="72"/>
      <c r="AX262" s="72"/>
    </row>
    <row r="264" spans="41:50" hidden="1" x14ac:dyDescent="0.15">
      <c r="AO264" s="83"/>
      <c r="AP264" s="83"/>
      <c r="AQ264" s="81" t="e">
        <f>#REF!</f>
        <v>#REF!</v>
      </c>
      <c r="AR264" s="81"/>
      <c r="AS264" s="72"/>
      <c r="AT264" s="72"/>
      <c r="AU264" s="72"/>
      <c r="AV264" s="72"/>
      <c r="AW264" s="72"/>
      <c r="AX264" s="72"/>
    </row>
    <row r="265" spans="41:50" hidden="1" x14ac:dyDescent="0.15">
      <c r="AO265" s="72"/>
      <c r="AP265" s="72"/>
      <c r="AQ265" s="72"/>
      <c r="AR265" s="72"/>
      <c r="AS265" s="72"/>
      <c r="AT265" s="72"/>
      <c r="AU265" s="72"/>
      <c r="AV265" s="72"/>
      <c r="AW265" s="72"/>
      <c r="AX265" s="72"/>
    </row>
    <row r="266" spans="41:50" hidden="1" x14ac:dyDescent="0.15">
      <c r="AO266" s="72"/>
      <c r="AP266" s="72"/>
      <c r="AQ266" s="72"/>
      <c r="AR266" s="72"/>
      <c r="AS266" s="72"/>
      <c r="AT266" s="72"/>
      <c r="AU266" s="72"/>
      <c r="AV266" s="72"/>
      <c r="AW266" s="72"/>
      <c r="AX266" s="72"/>
    </row>
    <row r="267" spans="41:50" hidden="1" x14ac:dyDescent="0.15">
      <c r="AO267" s="72"/>
      <c r="AP267" s="72"/>
      <c r="AQ267" s="72"/>
      <c r="AR267" s="72"/>
      <c r="AS267" s="72"/>
      <c r="AT267" s="72"/>
      <c r="AU267" s="72"/>
      <c r="AV267" s="72"/>
      <c r="AW267" s="72"/>
      <c r="AX267" s="72"/>
    </row>
    <row r="268" spans="41:50" hidden="1" x14ac:dyDescent="0.15">
      <c r="AO268" s="72"/>
      <c r="AP268" s="72"/>
      <c r="AQ268" s="72"/>
      <c r="AR268" s="72"/>
      <c r="AS268" s="72"/>
      <c r="AT268" s="72"/>
      <c r="AU268" s="72"/>
      <c r="AV268" s="72"/>
      <c r="AW268" s="72"/>
      <c r="AX268" s="72"/>
    </row>
    <row r="269" spans="41:50" hidden="1" x14ac:dyDescent="0.15">
      <c r="AO269" s="72"/>
      <c r="AP269" s="72"/>
      <c r="AQ269" s="72"/>
      <c r="AR269" s="72"/>
      <c r="AS269" s="72"/>
      <c r="AT269" s="72"/>
      <c r="AU269" s="72"/>
      <c r="AV269" s="72"/>
      <c r="AW269" s="72"/>
      <c r="AX269" s="72"/>
    </row>
    <row r="270" spans="41:50" hidden="1" x14ac:dyDescent="0.15">
      <c r="AO270" s="72"/>
      <c r="AP270" s="72"/>
      <c r="AQ270" s="72"/>
      <c r="AR270" s="72"/>
      <c r="AS270" s="72"/>
      <c r="AT270" s="72"/>
      <c r="AU270" s="72"/>
      <c r="AV270" s="73"/>
      <c r="AW270" s="73"/>
      <c r="AX270" s="73"/>
    </row>
    <row r="271" spans="41:50" hidden="1" x14ac:dyDescent="0.15">
      <c r="AO271" s="74" t="e">
        <f>AQ264</f>
        <v>#REF!</v>
      </c>
      <c r="AP271" s="75"/>
      <c r="AQ271" s="76"/>
      <c r="AR271" s="76"/>
      <c r="AS271" s="76"/>
      <c r="AT271" s="76"/>
      <c r="AU271" s="72"/>
      <c r="AV271" s="73"/>
      <c r="AW271" s="73"/>
      <c r="AX271" s="73"/>
    </row>
    <row r="272" spans="41:50" hidden="1" x14ac:dyDescent="0.15">
      <c r="AO272" s="74" t="e">
        <f>MOD(AO271,100000000)</f>
        <v>#REF!</v>
      </c>
      <c r="AP272" s="77"/>
      <c r="AQ272" s="77" t="e">
        <f>IF(AO272&lt;10000000,"",IF(AO272&lt;20000000,"on",IF(AO272&lt;30000000," yirmi",IF(AO272&lt;40000000,"otuz",IF(AO272&lt;50000000,"kırk",IF(AO272&lt;60000000,"elli",""))))))</f>
        <v>#REF!</v>
      </c>
      <c r="AR272" s="77" t="e">
        <f>IF(AO272&gt;=100000000,"",IF(AO272&gt;=90000000,"doksan",IF(AO272&gt;=80000000,"seksen",IF(AO272&gt;=70000000,"yetmiş",IF(AO272&gt;=60000000,"altmış","")))))</f>
        <v>#REF!</v>
      </c>
      <c r="AS272" s="77" t="e">
        <f>IF(AO272&lt;10000000,"",AQ272&amp;AR272)</f>
        <v>#REF!</v>
      </c>
      <c r="AT272" s="78"/>
      <c r="AU272" s="72"/>
      <c r="AV272" s="73"/>
      <c r="AW272" s="73"/>
      <c r="AX272" s="73"/>
    </row>
    <row r="273" spans="41:50" hidden="1" x14ac:dyDescent="0.15">
      <c r="AO273" s="74" t="e">
        <f>MOD(AO271,10000000)</f>
        <v>#REF!</v>
      </c>
      <c r="AP273" s="77"/>
      <c r="AQ273" s="77" t="e">
        <f>IF(AO273&lt;1000000,"milyon",IF(AO273&lt;2000000,"birmilyon",IF(AO273&lt;3000000,"ikimilyon",IF(AO273&lt;4000000,"üçmilyon",IF(AO273&lt;5000000,"dörtmilyon",IF(AO273&lt;6000000,"beşmilyon",""))))))</f>
        <v>#REF!</v>
      </c>
      <c r="AR273" s="77" t="e">
        <f>IF(AO273&gt;=10000000,"",IF(AO273&gt;=9000000,"dokuzmilyon",IF(AO273&gt;=8000000,"sekizmilyon",IF(AO273&gt;=7000000,"yedimilyon",IF(AO273&gt;=6000000,"altımilyon","")))))</f>
        <v>#REF!</v>
      </c>
      <c r="AS273" s="77" t="e">
        <f>IF(AO271&lt;1000000,"",AQ273&amp;AR273)</f>
        <v>#REF!</v>
      </c>
      <c r="AT273" s="78"/>
      <c r="AU273" s="72"/>
      <c r="AV273" s="73"/>
      <c r="AW273" s="73"/>
      <c r="AX273" s="73"/>
    </row>
    <row r="274" spans="41:50" hidden="1" x14ac:dyDescent="0.15">
      <c r="AO274" s="74" t="e">
        <f>MOD(AO273,1000000)</f>
        <v>#REF!</v>
      </c>
      <c r="AP274" s="77"/>
      <c r="AQ274" s="77" t="e">
        <f>IF(AO274&lt;100000,"",IF(AO274&lt;200000,"yüz",IF(AO274&lt;300000,"ikiyüz",IF(AO274&lt;400000,"üçyüz",IF(AO274&lt;500000,"dörtyüz",IF(AO274&lt;600000,"beşyüz",""))))))</f>
        <v>#REF!</v>
      </c>
      <c r="AR274" s="77" t="e">
        <f>IF(AO274&gt;=1000000,"",IF(AO274&gt;=900000,"dokuzyüz",IF(AO274&gt;=800000,"sekizyüz",IF(AO274&gt;=700000,"yediyüz",IF(AO274&gt;=600000,"altıyüz","")))))</f>
        <v>#REF!</v>
      </c>
      <c r="AS274" s="77" t="e">
        <f>AQ274&amp;AR274</f>
        <v>#REF!</v>
      </c>
      <c r="AT274" s="77"/>
      <c r="AU274" s="72"/>
      <c r="AV274" s="73"/>
      <c r="AW274" s="73"/>
      <c r="AX274" s="73"/>
    </row>
    <row r="275" spans="41:50" hidden="1" x14ac:dyDescent="0.15">
      <c r="AO275" s="74" t="e">
        <f>MOD(AO274,100000)</f>
        <v>#REF!</v>
      </c>
      <c r="AP275" s="77"/>
      <c r="AQ275" s="77" t="e">
        <f>IF(AO275&lt;10000,"",IF(AO275&lt;20000,"on",IF(AO275&lt;30000,"yirmi",IF(AO275&lt;40000,"otuz",IF(AO275&lt;50000,"kırk",IF(AO275&lt;60000,"elli",""))))))</f>
        <v>#REF!</v>
      </c>
      <c r="AR275" s="77" t="e">
        <f>IF(AO275&gt;=100000,"",IF(AO275&gt;=90000,"doksan",IF(AO275&gt;=80000,"seksen",IF(AO275&gt;=70000,"yetmiş",IF(AO275&gt;=60000,"altmış","")))))</f>
        <v>#REF!</v>
      </c>
      <c r="AS275" s="77" t="e">
        <f>AQ275&amp;AR275&amp;IF(AS276="",AT275,"")</f>
        <v>#REF!</v>
      </c>
      <c r="AT275" s="77" t="e">
        <f>IF(AS274="","","bin")</f>
        <v>#REF!</v>
      </c>
      <c r="AU275" s="72"/>
      <c r="AV275" s="73"/>
      <c r="AW275" s="73"/>
      <c r="AX275" s="73"/>
    </row>
    <row r="276" spans="41:50" hidden="1" x14ac:dyDescent="0.15">
      <c r="AO276" s="74" t="e">
        <f>MOD(AO275,10000)</f>
        <v>#REF!</v>
      </c>
      <c r="AP276" s="77"/>
      <c r="AQ276" s="77" t="e">
        <f>IF(AO276&lt;1000,"",IF(AO276&lt;2000,"bin",IF(AO276&lt;3000,"ikibin",IF(AO276&lt;4000,"üçbin",IF(AO276&lt;5000,"dörtbin",IF(AO276&lt;6000,"beşbin",""))))))</f>
        <v>#REF!</v>
      </c>
      <c r="AR276" s="77" t="e">
        <f>IF(AO276&gt;=10000,"",IF(AO276&gt;=9000,"dokuzbin",IF(AO276&gt;=8000,"sekizbin",IF(AO276&gt;=7000,"yedibin",IF(AO276&gt;=6000,"altıbin","")))))</f>
        <v>#REF!</v>
      </c>
      <c r="AS276" s="77" t="e">
        <f>IF(AO275&lt;1000,"",AQ276&amp;AR276)</f>
        <v>#REF!</v>
      </c>
      <c r="AT276" s="77"/>
      <c r="AU276" s="72"/>
      <c r="AV276" s="73"/>
      <c r="AW276" s="73"/>
      <c r="AX276" s="73"/>
    </row>
    <row r="277" spans="41:50" hidden="1" x14ac:dyDescent="0.15">
      <c r="AO277" s="74" t="e">
        <f>MOD(AO276,1000)</f>
        <v>#REF!</v>
      </c>
      <c r="AP277" s="77"/>
      <c r="AQ277" s="77" t="e">
        <f>IF(AO277&lt;100,"",IF(AO277&lt;200,"yüz",IF(AO277&lt;300,"ikiyüz",IF(AO277&lt;400,"üçyüz",IF(AO277&lt;500,"dörtyüz",IF(AO277&lt;600,"beşyüz",""))))))</f>
        <v>#REF!</v>
      </c>
      <c r="AR277" s="77" t="e">
        <f>IF(AO277&gt;=1000,"",IF(AO277&gt;=900,"dokuzyüz",IF(AO277&gt;=800,"sekizyüz",IF(AO277&gt;=700,"yediyüz",IF(AO277&gt;=600,"altıyüz","")))))</f>
        <v>#REF!</v>
      </c>
      <c r="AS277" s="77" t="e">
        <f>AQ277&amp;AR277</f>
        <v>#REF!</v>
      </c>
      <c r="AT277" s="77"/>
      <c r="AU277" s="72"/>
      <c r="AV277" s="73"/>
      <c r="AW277" s="73"/>
      <c r="AX277" s="73"/>
    </row>
    <row r="278" spans="41:50" hidden="1" x14ac:dyDescent="0.15">
      <c r="AO278" s="74" t="e">
        <f>MOD(AO277,100)</f>
        <v>#REF!</v>
      </c>
      <c r="AP278" s="77"/>
      <c r="AQ278" s="77" t="e">
        <f>IF(AO278&lt;10,"",IF(AO278&lt;20,"on",IF(AO278&lt;30,"yirmi",IF(AO278&lt;40,"otuz",IF(AO278&lt;50,"kırk",IF(AO278&lt;60,"elli",""))))))</f>
        <v>#REF!</v>
      </c>
      <c r="AR278" s="77" t="e">
        <f>IF(AO278&gt;=100,"",IF(AO278&gt;=90,"doksan",IF(AO278&gt;=80,"seksen",IF(AO278&gt;=70,"yetmiş",IF(AO278&gt;=60,"altmış","")))))</f>
        <v>#REF!</v>
      </c>
      <c r="AS278" s="77" t="e">
        <f>AQ278&amp;AR278</f>
        <v>#REF!</v>
      </c>
      <c r="AT278" s="77" t="e">
        <f>IF(AS277="","","")</f>
        <v>#REF!</v>
      </c>
      <c r="AU278" s="72"/>
      <c r="AV278" s="73"/>
      <c r="AW278" s="73"/>
      <c r="AX278" s="73"/>
    </row>
    <row r="279" spans="41:50" hidden="1" x14ac:dyDescent="0.15">
      <c r="AO279" s="74" t="e">
        <f>MOD(AO278,10)</f>
        <v>#REF!</v>
      </c>
      <c r="AP279" s="77"/>
      <c r="AQ279" s="77" t="e">
        <f>IF(AO279&lt;1,"",IF(AO279&lt;2,"bir",IF(AO279&lt;3,"iki",IF(AO279&lt;4,"üç",IF(AO279&lt;5,"dört",IF(AO279&lt;6,"beş",""))))))</f>
        <v>#REF!</v>
      </c>
      <c r="AR279" s="77" t="e">
        <f>IF(AO279&gt;=10,"",IF(AO279&gt;=9,"dokuz",IF(AO279&gt;=8,"sekiz",IF(AO279&gt;=7,"yedi",IF(AO279&gt;=6,"altı","")))))</f>
        <v>#REF!</v>
      </c>
      <c r="AS279" s="77" t="e">
        <f>IF(AO278&lt;1,"",AQ279&amp;AR279)</f>
        <v>#REF!</v>
      </c>
      <c r="AT279" s="77"/>
      <c r="AU279" s="72"/>
      <c r="AV279" s="73"/>
      <c r="AW279" s="73"/>
      <c r="AX279" s="73"/>
    </row>
    <row r="280" spans="41:50" hidden="1" x14ac:dyDescent="0.15">
      <c r="AO280" s="74" t="e">
        <f>ROUND(MOD(AO279,1),2)</f>
        <v>#REF!</v>
      </c>
      <c r="AP280" s="77"/>
      <c r="AQ280" s="77" t="e">
        <f>IF(AO280&lt;0.1,"",IF(AO280&lt;0.2,"on",IF(AO280&lt;0.3,"yirmi",IF(AO280&lt;0.4,"otuz",IF(AO280&lt;0.5,"kırk",IF(AO280&lt;0.6,"elli",""))))))</f>
        <v>#REF!</v>
      </c>
      <c r="AR280" s="77" t="e">
        <f>IF(AO280&gt;=1,"",IF(AO280&gt;=0.9,"doksan",IF(AO280&gt;=0.8,"seksen",IF(AO280&gt;=0.7,"yetmiş",IF(AO280&gt;=0.6,"altmış","")))))</f>
        <v>#REF!</v>
      </c>
      <c r="AS280" s="77" t="e">
        <f>AQ280&amp;AR280</f>
        <v>#REF!</v>
      </c>
      <c r="AT280" s="77" t="s">
        <v>28</v>
      </c>
      <c r="AU280" s="72"/>
      <c r="AV280" s="73"/>
      <c r="AW280" s="73"/>
      <c r="AX280" s="73"/>
    </row>
    <row r="281" spans="41:50" hidden="1" x14ac:dyDescent="0.15">
      <c r="AO281" s="74" t="e">
        <f>ROUND(MOD(AO280,0.1),2)</f>
        <v>#REF!</v>
      </c>
      <c r="AP281" s="77"/>
      <c r="AQ281" s="77" t="e">
        <f>IF(AO281&lt;0.01,"",IF(AO281&lt;0.02,"bir",IF(AO281&lt;0.03,"iki",IF(AO281&lt;0.04,"üç",IF(AO281&lt;0.05,"dört",IF(AO281&lt;0.06,"beş",""))))))</f>
        <v>#REF!</v>
      </c>
      <c r="AR281" s="77" t="e">
        <f>IF(AO281&gt;=0.1,"",IF(AO281&gt;=0.09,"dokuz",IF(AO281&gt;=0.08,"sekiz",IF(AO281&gt;=0.07,"yedi",IF(AO281&gt;=0.06,"altı","")))))</f>
        <v>#REF!</v>
      </c>
      <c r="AS281" s="77" t="e">
        <f>AQ281&amp;AR281</f>
        <v>#REF!</v>
      </c>
      <c r="AT281" s="77" t="s">
        <v>29</v>
      </c>
      <c r="AU281" s="72"/>
      <c r="AV281" s="73"/>
      <c r="AW281" s="73"/>
      <c r="AX281" s="73"/>
    </row>
    <row r="282" spans="41:50" hidden="1" x14ac:dyDescent="0.15">
      <c r="AO282" s="74" t="e">
        <f>MOD(AO281,0.01)</f>
        <v>#REF!</v>
      </c>
      <c r="AP282" s="77"/>
      <c r="AQ282" s="77"/>
      <c r="AR282" s="77"/>
      <c r="AS282" s="77"/>
      <c r="AT282" s="77"/>
      <c r="AU282" s="72"/>
      <c r="AV282" s="73"/>
      <c r="AW282" s="73"/>
      <c r="AX282" s="73"/>
    </row>
    <row r="283" spans="41:50" hidden="1" x14ac:dyDescent="0.15">
      <c r="AO283" s="74"/>
      <c r="AP283" s="77"/>
      <c r="AQ283" s="77"/>
      <c r="AR283" s="77"/>
      <c r="AS283" s="77"/>
      <c r="AT283" s="77"/>
      <c r="AU283" s="72"/>
      <c r="AV283" s="73"/>
      <c r="AW283" s="73"/>
      <c r="AX283" s="73"/>
    </row>
    <row r="284" spans="41:50" hidden="1" x14ac:dyDescent="0.15">
      <c r="AO284" s="74"/>
      <c r="AP284" s="77"/>
      <c r="AQ284" s="77"/>
      <c r="AR284" s="77"/>
      <c r="AS284" s="77"/>
      <c r="AT284" s="77"/>
      <c r="AU284" s="72"/>
      <c r="AV284" s="73"/>
      <c r="AW284" s="73"/>
      <c r="AX284" s="73"/>
    </row>
    <row r="285" spans="41:50" hidden="1" x14ac:dyDescent="0.15">
      <c r="AO285" s="75"/>
      <c r="AP285" s="77"/>
      <c r="AQ285" s="77" t="str">
        <f>IF(AO285&lt;0.001,"",IF(AO285&lt;0.002,"bir",IF(AO285&lt;0.003,"iki",IF(AO285&lt;0.004,"üç",IF(AO285&lt;0.005,"dört",IF(AO285&lt;0.006,"beş",""))))))</f>
        <v/>
      </c>
      <c r="AR285" s="77" t="str">
        <f>IF(AO285&gt;=0.01,"",IF(AO285&gt;=0.009,"dokuz",IF(AO285&gt;=0.008,"sekiz",IF(AO285&gt;=0.007,"yedi",IF(AO285&gt;=0.006,"altı","")))))</f>
        <v/>
      </c>
      <c r="AS285" s="77" t="str">
        <f>AQ285&amp;AR285</f>
        <v/>
      </c>
      <c r="AT285" s="77"/>
      <c r="AU285" s="72"/>
      <c r="AV285" s="73"/>
      <c r="AW285" s="73"/>
      <c r="AX285" s="73"/>
    </row>
    <row r="286" spans="41:50" hidden="1" x14ac:dyDescent="0.15">
      <c r="AO286" s="77"/>
      <c r="AP286" s="77"/>
      <c r="AQ286" s="77"/>
      <c r="AR286" s="77"/>
      <c r="AS286" s="77"/>
      <c r="AT286" s="77"/>
      <c r="AU286" s="72"/>
      <c r="AV286" s="73"/>
      <c r="AW286" s="73"/>
      <c r="AX286" s="73"/>
    </row>
    <row r="287" spans="41:50" hidden="1" x14ac:dyDescent="0.15">
      <c r="AO287" s="77" t="e">
        <f>CONCATENATE(AS272,AS273,AS274,AS275,AS276,AS277,AS278,AS279)</f>
        <v>#REF!</v>
      </c>
      <c r="AP287" s="77" t="e">
        <f>CONCATENATE(AS280,AS281)</f>
        <v>#REF!</v>
      </c>
      <c r="AQ287" s="77" t="e">
        <f>IF(AO287="","sıfır",AO287)</f>
        <v>#REF!</v>
      </c>
      <c r="AR287" s="77" t="e">
        <f>IF(AP287="","sıfır",AP287)</f>
        <v>#REF!</v>
      </c>
      <c r="AS287" s="77"/>
      <c r="AT287" s="77"/>
      <c r="AU287" s="72"/>
      <c r="AV287" s="73"/>
      <c r="AW287" s="73"/>
      <c r="AX287" s="73"/>
    </row>
    <row r="288" spans="41:50" hidden="1" x14ac:dyDescent="0.15">
      <c r="AO288" s="82" t="e">
        <f>CONCATENATE("***",AQ287,AT280,AR287,AT281,"***")</f>
        <v>#REF!</v>
      </c>
      <c r="AP288" s="82"/>
      <c r="AQ288" s="82"/>
      <c r="AR288" s="82"/>
      <c r="AS288" s="82"/>
      <c r="AT288" s="82"/>
      <c r="AU288" s="72"/>
      <c r="AV288" s="72"/>
      <c r="AW288" s="72"/>
      <c r="AX288" s="72"/>
    </row>
    <row r="289" spans="41:50" hidden="1" x14ac:dyDescent="0.15">
      <c r="AO289" s="72"/>
      <c r="AP289" s="72"/>
      <c r="AQ289" s="72"/>
      <c r="AR289" s="72"/>
      <c r="AS289" s="72"/>
      <c r="AT289" s="72"/>
      <c r="AU289" s="72"/>
      <c r="AV289" s="72"/>
      <c r="AW289" s="72"/>
      <c r="AX289" s="72"/>
    </row>
    <row r="290" spans="41:50" hidden="1" x14ac:dyDescent="0.15">
      <c r="AO290" s="72"/>
      <c r="AP290" s="72"/>
      <c r="AQ290" s="72"/>
      <c r="AR290" s="72"/>
      <c r="AS290" s="72"/>
      <c r="AT290" s="72"/>
      <c r="AU290" s="72"/>
      <c r="AV290" s="72"/>
      <c r="AW290" s="72"/>
      <c r="AX290" s="72"/>
    </row>
    <row r="291" spans="41:50" hidden="1" x14ac:dyDescent="0.15">
      <c r="AO291" s="72"/>
      <c r="AP291" s="72"/>
      <c r="AQ291" s="72"/>
      <c r="AR291" s="72"/>
      <c r="AS291" s="72"/>
      <c r="AT291" s="72"/>
      <c r="AU291" s="72"/>
      <c r="AV291" s="72"/>
      <c r="AW291" s="72"/>
      <c r="AX291" s="72"/>
    </row>
  </sheetData>
  <sheetProtection password="CB70" sheet="1" objects="1" scenarios="1" formatCells="0"/>
  <mergeCells count="364">
    <mergeCell ref="B9:C9"/>
    <mergeCell ref="E9:H9"/>
    <mergeCell ref="I12:P12"/>
    <mergeCell ref="O13:P13"/>
    <mergeCell ref="B15:R15"/>
    <mergeCell ref="B17:R17"/>
    <mergeCell ref="B3:R3"/>
    <mergeCell ref="B4:R4"/>
    <mergeCell ref="B5:R5"/>
    <mergeCell ref="B6:R6"/>
    <mergeCell ref="B8:C8"/>
    <mergeCell ref="E8:I8"/>
    <mergeCell ref="Q8:R8"/>
    <mergeCell ref="B23:G23"/>
    <mergeCell ref="K23:N23"/>
    <mergeCell ref="P23:R23"/>
    <mergeCell ref="B25:O25"/>
    <mergeCell ref="P25:R25"/>
    <mergeCell ref="C26:H26"/>
    <mergeCell ref="I26:M26"/>
    <mergeCell ref="Q26:R26"/>
    <mergeCell ref="B21:G21"/>
    <mergeCell ref="K21:N21"/>
    <mergeCell ref="P21:R21"/>
    <mergeCell ref="B22:G22"/>
    <mergeCell ref="K22:N22"/>
    <mergeCell ref="P22:R22"/>
    <mergeCell ref="C29:H29"/>
    <mergeCell ref="I29:M29"/>
    <mergeCell ref="Q29:R29"/>
    <mergeCell ref="C30:H30"/>
    <mergeCell ref="I30:M30"/>
    <mergeCell ref="Q30:R30"/>
    <mergeCell ref="C27:H27"/>
    <mergeCell ref="I27:M27"/>
    <mergeCell ref="Q27:R27"/>
    <mergeCell ref="C28:H28"/>
    <mergeCell ref="I28:M28"/>
    <mergeCell ref="Q28:R28"/>
    <mergeCell ref="C33:H33"/>
    <mergeCell ref="I33:M33"/>
    <mergeCell ref="Q33:R33"/>
    <mergeCell ref="C34:H34"/>
    <mergeCell ref="I34:M34"/>
    <mergeCell ref="Q34:R34"/>
    <mergeCell ref="C31:H31"/>
    <mergeCell ref="I31:M31"/>
    <mergeCell ref="Q31:R31"/>
    <mergeCell ref="C32:H32"/>
    <mergeCell ref="I32:M32"/>
    <mergeCell ref="Q32:R32"/>
    <mergeCell ref="C37:H37"/>
    <mergeCell ref="I37:M37"/>
    <mergeCell ref="Q37:R37"/>
    <mergeCell ref="C38:H38"/>
    <mergeCell ref="I38:M38"/>
    <mergeCell ref="Q38:R38"/>
    <mergeCell ref="C35:H35"/>
    <mergeCell ref="I35:M35"/>
    <mergeCell ref="Q35:R35"/>
    <mergeCell ref="C36:H36"/>
    <mergeCell ref="I36:M36"/>
    <mergeCell ref="Q36:R36"/>
    <mergeCell ref="C41:H41"/>
    <mergeCell ref="I41:M41"/>
    <mergeCell ref="Q41:R41"/>
    <mergeCell ref="C42:H42"/>
    <mergeCell ref="I42:M42"/>
    <mergeCell ref="Q42:R42"/>
    <mergeCell ref="C39:H39"/>
    <mergeCell ref="I39:M39"/>
    <mergeCell ref="Q39:R39"/>
    <mergeCell ref="C40:H40"/>
    <mergeCell ref="I40:M40"/>
    <mergeCell ref="Q40:R40"/>
    <mergeCell ref="C45:H45"/>
    <mergeCell ref="I45:M45"/>
    <mergeCell ref="Q45:R45"/>
    <mergeCell ref="C46:H46"/>
    <mergeCell ref="I46:M46"/>
    <mergeCell ref="Q46:R46"/>
    <mergeCell ref="C43:H43"/>
    <mergeCell ref="I43:M43"/>
    <mergeCell ref="Q43:R43"/>
    <mergeCell ref="C44:H44"/>
    <mergeCell ref="I44:M44"/>
    <mergeCell ref="Q44:R44"/>
    <mergeCell ref="C49:H49"/>
    <mergeCell ref="I49:M49"/>
    <mergeCell ref="Q49:R49"/>
    <mergeCell ref="C50:H50"/>
    <mergeCell ref="I50:M50"/>
    <mergeCell ref="Q50:R50"/>
    <mergeCell ref="C47:H47"/>
    <mergeCell ref="I47:M47"/>
    <mergeCell ref="Q47:R47"/>
    <mergeCell ref="C48:H48"/>
    <mergeCell ref="I48:M48"/>
    <mergeCell ref="Q48:R48"/>
    <mergeCell ref="C53:H53"/>
    <mergeCell ref="I53:M53"/>
    <mergeCell ref="Q53:R53"/>
    <mergeCell ref="C54:H54"/>
    <mergeCell ref="I54:M54"/>
    <mergeCell ref="Q54:R54"/>
    <mergeCell ref="C51:H51"/>
    <mergeCell ref="I51:M51"/>
    <mergeCell ref="Q51:R51"/>
    <mergeCell ref="C52:H52"/>
    <mergeCell ref="I52:M52"/>
    <mergeCell ref="Q52:R52"/>
    <mergeCell ref="C57:H57"/>
    <mergeCell ref="I57:M57"/>
    <mergeCell ref="Q57:R57"/>
    <mergeCell ref="C58:H58"/>
    <mergeCell ref="I58:M58"/>
    <mergeCell ref="Q58:R58"/>
    <mergeCell ref="C55:H55"/>
    <mergeCell ref="I55:M55"/>
    <mergeCell ref="Q55:R55"/>
    <mergeCell ref="C56:H56"/>
    <mergeCell ref="I56:M56"/>
    <mergeCell ref="Q56:R56"/>
    <mergeCell ref="C61:H61"/>
    <mergeCell ref="I61:M61"/>
    <mergeCell ref="Q61:R61"/>
    <mergeCell ref="C62:H62"/>
    <mergeCell ref="I62:M62"/>
    <mergeCell ref="Q62:R62"/>
    <mergeCell ref="C59:H59"/>
    <mergeCell ref="I59:M59"/>
    <mergeCell ref="Q59:R59"/>
    <mergeCell ref="C60:H60"/>
    <mergeCell ref="I60:M60"/>
    <mergeCell ref="Q60:R60"/>
    <mergeCell ref="C65:H65"/>
    <mergeCell ref="I65:M65"/>
    <mergeCell ref="Q65:R65"/>
    <mergeCell ref="C66:H66"/>
    <mergeCell ref="I66:M66"/>
    <mergeCell ref="Q66:R66"/>
    <mergeCell ref="C63:H63"/>
    <mergeCell ref="I63:M63"/>
    <mergeCell ref="Q63:R63"/>
    <mergeCell ref="C64:H64"/>
    <mergeCell ref="I64:M64"/>
    <mergeCell ref="Q64:R64"/>
    <mergeCell ref="C69:H69"/>
    <mergeCell ref="I69:M69"/>
    <mergeCell ref="Q69:R69"/>
    <mergeCell ref="C70:H70"/>
    <mergeCell ref="I70:M70"/>
    <mergeCell ref="Q70:R70"/>
    <mergeCell ref="C67:H67"/>
    <mergeCell ref="I67:M67"/>
    <mergeCell ref="Q67:R67"/>
    <mergeCell ref="C68:H68"/>
    <mergeCell ref="I68:M68"/>
    <mergeCell ref="Q68:R68"/>
    <mergeCell ref="C73:H73"/>
    <mergeCell ref="I73:M73"/>
    <mergeCell ref="Q73:R73"/>
    <mergeCell ref="C74:H74"/>
    <mergeCell ref="I74:M74"/>
    <mergeCell ref="Q74:R74"/>
    <mergeCell ref="C71:H71"/>
    <mergeCell ref="I71:M71"/>
    <mergeCell ref="Q71:R71"/>
    <mergeCell ref="C72:H72"/>
    <mergeCell ref="I72:M72"/>
    <mergeCell ref="Q72:R72"/>
    <mergeCell ref="C77:H77"/>
    <mergeCell ref="I77:M77"/>
    <mergeCell ref="Q77:R77"/>
    <mergeCell ref="C78:H78"/>
    <mergeCell ref="I78:M78"/>
    <mergeCell ref="Q78:R78"/>
    <mergeCell ref="C75:H75"/>
    <mergeCell ref="I75:M75"/>
    <mergeCell ref="Q75:R75"/>
    <mergeCell ref="C76:H76"/>
    <mergeCell ref="I76:M76"/>
    <mergeCell ref="Q76:R76"/>
    <mergeCell ref="C81:H81"/>
    <mergeCell ref="I81:M81"/>
    <mergeCell ref="Q81:R81"/>
    <mergeCell ref="C82:H82"/>
    <mergeCell ref="I82:M82"/>
    <mergeCell ref="Q82:R82"/>
    <mergeCell ref="C79:H79"/>
    <mergeCell ref="I79:M79"/>
    <mergeCell ref="Q79:R79"/>
    <mergeCell ref="C80:H80"/>
    <mergeCell ref="I80:M80"/>
    <mergeCell ref="Q80:R80"/>
    <mergeCell ref="C85:H85"/>
    <mergeCell ref="I85:M85"/>
    <mergeCell ref="Q85:R85"/>
    <mergeCell ref="C86:H86"/>
    <mergeCell ref="I86:M86"/>
    <mergeCell ref="Q86:R86"/>
    <mergeCell ref="C83:H83"/>
    <mergeCell ref="I83:M83"/>
    <mergeCell ref="Q83:R83"/>
    <mergeCell ref="C84:H84"/>
    <mergeCell ref="I84:M84"/>
    <mergeCell ref="Q84:R84"/>
    <mergeCell ref="C89:H89"/>
    <mergeCell ref="I89:M89"/>
    <mergeCell ref="Q89:R89"/>
    <mergeCell ref="C90:H90"/>
    <mergeCell ref="I90:M90"/>
    <mergeCell ref="Q90:R90"/>
    <mergeCell ref="C87:H87"/>
    <mergeCell ref="I87:M87"/>
    <mergeCell ref="Q87:R87"/>
    <mergeCell ref="C88:H88"/>
    <mergeCell ref="I88:M88"/>
    <mergeCell ref="Q88:R88"/>
    <mergeCell ref="C93:H93"/>
    <mergeCell ref="I93:M93"/>
    <mergeCell ref="Q93:R93"/>
    <mergeCell ref="C94:H94"/>
    <mergeCell ref="I94:M94"/>
    <mergeCell ref="Q94:R94"/>
    <mergeCell ref="C91:H91"/>
    <mergeCell ref="I91:M91"/>
    <mergeCell ref="Q91:R91"/>
    <mergeCell ref="C92:H92"/>
    <mergeCell ref="I92:M92"/>
    <mergeCell ref="Q92:R92"/>
    <mergeCell ref="C97:H97"/>
    <mergeCell ref="I97:M97"/>
    <mergeCell ref="Q97:R97"/>
    <mergeCell ref="C98:H98"/>
    <mergeCell ref="I98:M98"/>
    <mergeCell ref="Q98:R98"/>
    <mergeCell ref="C95:H95"/>
    <mergeCell ref="I95:M95"/>
    <mergeCell ref="Q95:R95"/>
    <mergeCell ref="C96:H96"/>
    <mergeCell ref="I96:M96"/>
    <mergeCell ref="Q96:R96"/>
    <mergeCell ref="C101:H101"/>
    <mergeCell ref="I101:M101"/>
    <mergeCell ref="Q101:R101"/>
    <mergeCell ref="C102:H102"/>
    <mergeCell ref="I102:M102"/>
    <mergeCell ref="Q102:R102"/>
    <mergeCell ref="C99:H99"/>
    <mergeCell ref="I99:M99"/>
    <mergeCell ref="Q99:R99"/>
    <mergeCell ref="C100:H100"/>
    <mergeCell ref="I100:M100"/>
    <mergeCell ref="Q100:R100"/>
    <mergeCell ref="C105:H105"/>
    <mergeCell ref="I105:M105"/>
    <mergeCell ref="Q105:R105"/>
    <mergeCell ref="C106:H106"/>
    <mergeCell ref="I106:M106"/>
    <mergeCell ref="Q106:R106"/>
    <mergeCell ref="C103:H103"/>
    <mergeCell ref="I103:M103"/>
    <mergeCell ref="Q103:R103"/>
    <mergeCell ref="C104:H104"/>
    <mergeCell ref="I104:M104"/>
    <mergeCell ref="Q104:R104"/>
    <mergeCell ref="C109:H109"/>
    <mergeCell ref="I109:M109"/>
    <mergeCell ref="Q109:R109"/>
    <mergeCell ref="C110:H110"/>
    <mergeCell ref="I110:M110"/>
    <mergeCell ref="Q110:R110"/>
    <mergeCell ref="C107:H107"/>
    <mergeCell ref="I107:M107"/>
    <mergeCell ref="Q107:R107"/>
    <mergeCell ref="C108:H108"/>
    <mergeCell ref="I108:M108"/>
    <mergeCell ref="Q108:R108"/>
    <mergeCell ref="C113:H113"/>
    <mergeCell ref="I113:M113"/>
    <mergeCell ref="Q113:R113"/>
    <mergeCell ref="C114:H114"/>
    <mergeCell ref="I114:M114"/>
    <mergeCell ref="Q114:R114"/>
    <mergeCell ref="C111:H111"/>
    <mergeCell ref="I111:M111"/>
    <mergeCell ref="Q111:R111"/>
    <mergeCell ref="C112:H112"/>
    <mergeCell ref="I112:M112"/>
    <mergeCell ref="Q112:R112"/>
    <mergeCell ref="C117:H117"/>
    <mergeCell ref="I117:M117"/>
    <mergeCell ref="Q117:R117"/>
    <mergeCell ref="C118:H118"/>
    <mergeCell ref="I118:M118"/>
    <mergeCell ref="Q118:R118"/>
    <mergeCell ref="C115:H115"/>
    <mergeCell ref="I115:M115"/>
    <mergeCell ref="Q115:R115"/>
    <mergeCell ref="C116:H116"/>
    <mergeCell ref="I116:M116"/>
    <mergeCell ref="Q116:R116"/>
    <mergeCell ref="C121:H121"/>
    <mergeCell ref="I121:M121"/>
    <mergeCell ref="Q121:R121"/>
    <mergeCell ref="C122:H122"/>
    <mergeCell ref="I122:M122"/>
    <mergeCell ref="Q122:R122"/>
    <mergeCell ref="C119:H119"/>
    <mergeCell ref="I119:M119"/>
    <mergeCell ref="Q119:R119"/>
    <mergeCell ref="C120:H120"/>
    <mergeCell ref="I120:M120"/>
    <mergeCell ref="Q120:R120"/>
    <mergeCell ref="C125:H125"/>
    <mergeCell ref="I125:M125"/>
    <mergeCell ref="Q125:R125"/>
    <mergeCell ref="C126:H126"/>
    <mergeCell ref="I126:M126"/>
    <mergeCell ref="Q126:R126"/>
    <mergeCell ref="C123:H123"/>
    <mergeCell ref="I123:M123"/>
    <mergeCell ref="Q123:R123"/>
    <mergeCell ref="C124:H124"/>
    <mergeCell ref="I124:M124"/>
    <mergeCell ref="Q124:R124"/>
    <mergeCell ref="B131:L131"/>
    <mergeCell ref="M131:R131"/>
    <mergeCell ref="B132:L132"/>
    <mergeCell ref="M132:R132"/>
    <mergeCell ref="B133:L133"/>
    <mergeCell ref="M133:R133"/>
    <mergeCell ref="M127:P127"/>
    <mergeCell ref="Q127:R127"/>
    <mergeCell ref="B128:L128"/>
    <mergeCell ref="B129:L129"/>
    <mergeCell ref="M129:R129"/>
    <mergeCell ref="B130:L130"/>
    <mergeCell ref="M130:R130"/>
    <mergeCell ref="B139:N139"/>
    <mergeCell ref="O139:R139"/>
    <mergeCell ref="B140:E140"/>
    <mergeCell ref="O141:R141"/>
    <mergeCell ref="O142:R142"/>
    <mergeCell ref="O143:R143"/>
    <mergeCell ref="B134:L134"/>
    <mergeCell ref="M134:R134"/>
    <mergeCell ref="B135:L135"/>
    <mergeCell ref="M135:R135"/>
    <mergeCell ref="B137:R137"/>
    <mergeCell ref="B138:O138"/>
    <mergeCell ref="Q138:R138"/>
    <mergeCell ref="AQ235:AR235"/>
    <mergeCell ref="AO259:AT259"/>
    <mergeCell ref="AO264:AP264"/>
    <mergeCell ref="AQ264:AR264"/>
    <mergeCell ref="AO288:AT288"/>
    <mergeCell ref="B144:O144"/>
    <mergeCell ref="B145:R145"/>
    <mergeCell ref="B146:I146"/>
    <mergeCell ref="I150:M150"/>
    <mergeCell ref="O151:R151"/>
    <mergeCell ref="AO235:AP235"/>
  </mergeCells>
  <printOptions horizontalCentered="1"/>
  <pageMargins left="0.39370078740157483" right="0.19685039370078741" top="0.59055118110236227" bottom="0.27559055118110237" header="0" footer="0"/>
  <pageSetup paperSize="9" scale="84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TEKLİF</vt:lpstr>
      <vt:lpstr>TEKLİF!Yazdırma_Alanı</vt:lpstr>
      <vt:lpstr>YAZI</vt:lpstr>
      <vt:lpstr>YAZI2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Kılıçkaya Ortaokulu</dc:creator>
  <cp:lastModifiedBy>Kılıçkaya Ortaokulu</cp:lastModifiedBy>
  <dcterms:created xsi:type="dcterms:W3CDTF">2024-10-21T17:39:12Z</dcterms:created>
  <dcterms:modified xsi:type="dcterms:W3CDTF">2024-10-21T17:41:01Z</dcterms:modified>
</cp:coreProperties>
</file>